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0" yWindow="-240" windowWidth="15180" windowHeight="8835"/>
  </bookViews>
  <sheets>
    <sheet name="Hertz" sheetId="1" r:id="rId1"/>
    <sheet name="Auto Plot in Feet" sheetId="6" r:id="rId2"/>
    <sheet name="Auto Plot in PSI" sheetId="7" r:id="rId3"/>
  </sheets>
  <definedNames>
    <definedName name="_xlnm.Print_Area" localSheetId="0">Hertz!$O$53:$AD$97</definedName>
  </definedNames>
  <calcPr calcId="125725"/>
</workbook>
</file>

<file path=xl/calcChain.xml><?xml version="1.0" encoding="utf-8"?>
<calcChain xmlns="http://schemas.openxmlformats.org/spreadsheetml/2006/main">
  <c r="AC115" i="1"/>
  <c r="AB115"/>
  <c r="AA115"/>
  <c r="Z115"/>
  <c r="Y115"/>
  <c r="X115"/>
  <c r="W115"/>
  <c r="V115"/>
  <c r="C45"/>
  <c r="D45" s="1"/>
  <c r="C40"/>
  <c r="N40" s="1"/>
  <c r="C35"/>
  <c r="D35" s="1"/>
  <c r="C30"/>
  <c r="N30" s="1"/>
  <c r="C25"/>
  <c r="D25" s="1"/>
  <c r="C20"/>
  <c r="N20" s="1"/>
  <c r="AC107"/>
  <c r="AB107"/>
  <c r="AA107"/>
  <c r="Z107"/>
  <c r="Y107"/>
  <c r="X107"/>
  <c r="W107"/>
  <c r="V107"/>
  <c r="J15"/>
  <c r="U45"/>
  <c r="C44"/>
  <c r="N44" s="1"/>
  <c r="C43"/>
  <c r="U43" s="1"/>
  <c r="C42"/>
  <c r="N42" s="1"/>
  <c r="C41"/>
  <c r="U41" s="1"/>
  <c r="U40"/>
  <c r="C39"/>
  <c r="N39" s="1"/>
  <c r="C38"/>
  <c r="N38" s="1"/>
  <c r="C37"/>
  <c r="N37" s="1"/>
  <c r="C36"/>
  <c r="N36" s="1"/>
  <c r="U35"/>
  <c r="C34"/>
  <c r="N34" s="1"/>
  <c r="C33"/>
  <c r="U33" s="1"/>
  <c r="C32"/>
  <c r="N32" s="1"/>
  <c r="C31"/>
  <c r="U31" s="1"/>
  <c r="U30"/>
  <c r="C29"/>
  <c r="N29" s="1"/>
  <c r="C28"/>
  <c r="N28" s="1"/>
  <c r="C27"/>
  <c r="N27" s="1"/>
  <c r="C26"/>
  <c r="N26" s="1"/>
  <c r="U25"/>
  <c r="C24"/>
  <c r="N24" s="1"/>
  <c r="C23"/>
  <c r="U23" s="1"/>
  <c r="C22"/>
  <c r="N22" s="1"/>
  <c r="C21"/>
  <c r="U21" s="1"/>
  <c r="U20"/>
  <c r="C19"/>
  <c r="N19" s="1"/>
  <c r="C18"/>
  <c r="N18" s="1"/>
  <c r="C17"/>
  <c r="N17" s="1"/>
  <c r="T45"/>
  <c r="T44"/>
  <c r="T43"/>
  <c r="T42"/>
  <c r="T41"/>
  <c r="T40"/>
  <c r="T39"/>
  <c r="T38"/>
  <c r="T37"/>
  <c r="T36"/>
  <c r="T35"/>
  <c r="T34"/>
  <c r="T32"/>
  <c r="T30"/>
  <c r="T29"/>
  <c r="T28"/>
  <c r="T27"/>
  <c r="T26"/>
  <c r="T25"/>
  <c r="T24"/>
  <c r="T22"/>
  <c r="T20"/>
  <c r="T19"/>
  <c r="T18"/>
  <c r="T17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C16"/>
  <c r="N16" s="1"/>
  <c r="T16"/>
  <c r="D44"/>
  <c r="AC44" s="1"/>
  <c r="D43"/>
  <c r="AC43" s="1"/>
  <c r="D42"/>
  <c r="AC42" s="1"/>
  <c r="D41"/>
  <c r="AC41" s="1"/>
  <c r="D39"/>
  <c r="AC39" s="1"/>
  <c r="D38"/>
  <c r="AC38" s="1"/>
  <c r="D37"/>
  <c r="AC37" s="1"/>
  <c r="D36"/>
  <c r="AC36" s="1"/>
  <c r="D34"/>
  <c r="AC34" s="1"/>
  <c r="D33"/>
  <c r="AC33" s="1"/>
  <c r="D32"/>
  <c r="AC32" s="1"/>
  <c r="D31"/>
  <c r="AC31" s="1"/>
  <c r="D29"/>
  <c r="AC29" s="1"/>
  <c r="D28"/>
  <c r="AC28" s="1"/>
  <c r="D27"/>
  <c r="AC27" s="1"/>
  <c r="D26"/>
  <c r="AC26" s="1"/>
  <c r="D24"/>
  <c r="AC24" s="1"/>
  <c r="D23"/>
  <c r="AC23" s="1"/>
  <c r="D22"/>
  <c r="AC22" s="1"/>
  <c r="D21"/>
  <c r="AC21" s="1"/>
  <c r="D19"/>
  <c r="AC19" s="1"/>
  <c r="D18"/>
  <c r="AC18" s="1"/>
  <c r="D17"/>
  <c r="AC17" s="1"/>
  <c r="AB44"/>
  <c r="AB43"/>
  <c r="AB42"/>
  <c r="AB41"/>
  <c r="AB39"/>
  <c r="AB38"/>
  <c r="AB37"/>
  <c r="AB36"/>
  <c r="AB34"/>
  <c r="AB33"/>
  <c r="AB32"/>
  <c r="AB31"/>
  <c r="AB29"/>
  <c r="AB28"/>
  <c r="AB27"/>
  <c r="AB26"/>
  <c r="AB24"/>
  <c r="AB23"/>
  <c r="AB22"/>
  <c r="AB21"/>
  <c r="AB19"/>
  <c r="AB18"/>
  <c r="AB17"/>
  <c r="AA44"/>
  <c r="AA43"/>
  <c r="AA42"/>
  <c r="AA41"/>
  <c r="AA39"/>
  <c r="AA38"/>
  <c r="AA37"/>
  <c r="AA36"/>
  <c r="AA34"/>
  <c r="AA33"/>
  <c r="AA32"/>
  <c r="AA31"/>
  <c r="AA29"/>
  <c r="AA28"/>
  <c r="AA27"/>
  <c r="AA26"/>
  <c r="AA24"/>
  <c r="AA23"/>
  <c r="AA22"/>
  <c r="AA21"/>
  <c r="AA19"/>
  <c r="AA18"/>
  <c r="AA17"/>
  <c r="D16"/>
  <c r="AC16" s="1"/>
  <c r="AB16"/>
  <c r="Z16"/>
  <c r="R16"/>
  <c r="Y16"/>
  <c r="Q16"/>
  <c r="X16"/>
  <c r="P16"/>
  <c r="W16"/>
  <c r="O16"/>
  <c r="V44"/>
  <c r="V43"/>
  <c r="V42"/>
  <c r="V41"/>
  <c r="V39"/>
  <c r="V38"/>
  <c r="V37"/>
  <c r="V36"/>
  <c r="V34"/>
  <c r="V33"/>
  <c r="V32"/>
  <c r="V31"/>
  <c r="V29"/>
  <c r="V28"/>
  <c r="V27"/>
  <c r="V26"/>
  <c r="V24"/>
  <c r="V23"/>
  <c r="V22"/>
  <c r="V21"/>
  <c r="V19"/>
  <c r="V18"/>
  <c r="V17"/>
  <c r="V16"/>
  <c r="W21"/>
  <c r="W22"/>
  <c r="W23"/>
  <c r="W24"/>
  <c r="W26"/>
  <c r="W27"/>
  <c r="W28"/>
  <c r="W29"/>
  <c r="W31"/>
  <c r="W32"/>
  <c r="W33"/>
  <c r="W34"/>
  <c r="W36"/>
  <c r="W37"/>
  <c r="W38"/>
  <c r="W39"/>
  <c r="W41"/>
  <c r="W42"/>
  <c r="W43"/>
  <c r="W44"/>
  <c r="Z44"/>
  <c r="Z43"/>
  <c r="Z42"/>
  <c r="Z41"/>
  <c r="Z39"/>
  <c r="Z38"/>
  <c r="Z37"/>
  <c r="Z36"/>
  <c r="Z34"/>
  <c r="Z33"/>
  <c r="Z32"/>
  <c r="Z31"/>
  <c r="Z29"/>
  <c r="Z28"/>
  <c r="Z27"/>
  <c r="Z26"/>
  <c r="Z24"/>
  <c r="Z23"/>
  <c r="Z22"/>
  <c r="Z21"/>
  <c r="Z19"/>
  <c r="Z18"/>
  <c r="Z17"/>
  <c r="Y44"/>
  <c r="Y43"/>
  <c r="Y42"/>
  <c r="Y41"/>
  <c r="Y39"/>
  <c r="Y38"/>
  <c r="Y37"/>
  <c r="Y36"/>
  <c r="Y34"/>
  <c r="Y33"/>
  <c r="Y32"/>
  <c r="Y31"/>
  <c r="Y29"/>
  <c r="Y28"/>
  <c r="Y27"/>
  <c r="Y26"/>
  <c r="Y24"/>
  <c r="Y23"/>
  <c r="Y22"/>
  <c r="Y21"/>
  <c r="Y19"/>
  <c r="Y18"/>
  <c r="Y17"/>
  <c r="X44"/>
  <c r="X43"/>
  <c r="X42"/>
  <c r="X41"/>
  <c r="X39"/>
  <c r="X38"/>
  <c r="X37"/>
  <c r="X36"/>
  <c r="X34"/>
  <c r="X33"/>
  <c r="X32"/>
  <c r="X31"/>
  <c r="X29"/>
  <c r="X28"/>
  <c r="X27"/>
  <c r="X26"/>
  <c r="X24"/>
  <c r="X23"/>
  <c r="X22"/>
  <c r="X21"/>
  <c r="X19"/>
  <c r="X18"/>
  <c r="X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W19"/>
  <c r="W18"/>
  <c r="W17"/>
  <c r="I16"/>
  <c r="J16" s="1"/>
  <c r="O17"/>
  <c r="H16"/>
  <c r="B16"/>
  <c r="I44"/>
  <c r="J44"/>
  <c r="I43"/>
  <c r="J43"/>
  <c r="I42"/>
  <c r="J42"/>
  <c r="I41"/>
  <c r="J41"/>
  <c r="I39"/>
  <c r="J39"/>
  <c r="I38"/>
  <c r="J38"/>
  <c r="I37"/>
  <c r="J37"/>
  <c r="I36"/>
  <c r="J36"/>
  <c r="I34"/>
  <c r="J34"/>
  <c r="I33"/>
  <c r="J33"/>
  <c r="I32"/>
  <c r="J32"/>
  <c r="I31"/>
  <c r="J31"/>
  <c r="I29"/>
  <c r="J29"/>
  <c r="I28"/>
  <c r="J28"/>
  <c r="I27"/>
  <c r="J27"/>
  <c r="I26"/>
  <c r="J26"/>
  <c r="I24"/>
  <c r="J24"/>
  <c r="I23"/>
  <c r="J23"/>
  <c r="I22"/>
  <c r="J22"/>
  <c r="I21"/>
  <c r="J21"/>
  <c r="I19"/>
  <c r="J19"/>
  <c r="I18"/>
  <c r="J18"/>
  <c r="I17"/>
  <c r="J17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E16"/>
  <c r="K16" s="1"/>
  <c r="E44"/>
  <c r="K44" s="1"/>
  <c r="E43"/>
  <c r="K43" s="1"/>
  <c r="E42"/>
  <c r="K42" s="1"/>
  <c r="E41"/>
  <c r="K41" s="1"/>
  <c r="E39"/>
  <c r="K39" s="1"/>
  <c r="E38"/>
  <c r="K38" s="1"/>
  <c r="E37"/>
  <c r="K37" s="1"/>
  <c r="E36"/>
  <c r="K36" s="1"/>
  <c r="E34"/>
  <c r="K34" s="1"/>
  <c r="E33"/>
  <c r="K33" s="1"/>
  <c r="E32"/>
  <c r="K32" s="1"/>
  <c r="E31"/>
  <c r="K31" s="1"/>
  <c r="E29"/>
  <c r="K29" s="1"/>
  <c r="E28"/>
  <c r="K28" s="1"/>
  <c r="E27"/>
  <c r="K27" s="1"/>
  <c r="E26"/>
  <c r="K26" s="1"/>
  <c r="E24"/>
  <c r="K24" s="1"/>
  <c r="E23"/>
  <c r="K23" s="1"/>
  <c r="E22"/>
  <c r="K22" s="1"/>
  <c r="E21"/>
  <c r="K21" s="1"/>
  <c r="E19"/>
  <c r="K19" s="1"/>
  <c r="E18"/>
  <c r="K18" s="1"/>
  <c r="E17"/>
  <c r="K17" s="1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C15"/>
  <c r="AA16" l="1"/>
  <c r="S16"/>
  <c r="U16"/>
  <c r="U17"/>
  <c r="U18"/>
  <c r="U19"/>
  <c r="U26"/>
  <c r="U27"/>
  <c r="U28"/>
  <c r="U29"/>
  <c r="U36"/>
  <c r="U37"/>
  <c r="U38"/>
  <c r="U39"/>
  <c r="V25"/>
  <c r="V109" s="1"/>
  <c r="I25"/>
  <c r="J25" s="1"/>
  <c r="E25"/>
  <c r="K25" s="1"/>
  <c r="AC25"/>
  <c r="AC109" s="1"/>
  <c r="AB25"/>
  <c r="AB109" s="1"/>
  <c r="AA25"/>
  <c r="AA109" s="1"/>
  <c r="Z25"/>
  <c r="Z109" s="1"/>
  <c r="Y25"/>
  <c r="Y109" s="1"/>
  <c r="X25"/>
  <c r="X109" s="1"/>
  <c r="W25"/>
  <c r="W109" s="1"/>
  <c r="V35"/>
  <c r="V111" s="1"/>
  <c r="I35"/>
  <c r="J35" s="1"/>
  <c r="AC35"/>
  <c r="AC111" s="1"/>
  <c r="AB35"/>
  <c r="AB111" s="1"/>
  <c r="AA35"/>
  <c r="AA111" s="1"/>
  <c r="Z35"/>
  <c r="Z111" s="1"/>
  <c r="Y35"/>
  <c r="Y111" s="1"/>
  <c r="X35"/>
  <c r="X111" s="1"/>
  <c r="W35"/>
  <c r="W111" s="1"/>
  <c r="E35"/>
  <c r="K35" s="1"/>
  <c r="V45"/>
  <c r="V113" s="1"/>
  <c r="I45"/>
  <c r="J45" s="1"/>
  <c r="AC45"/>
  <c r="AC113" s="1"/>
  <c r="AB45"/>
  <c r="AB113" s="1"/>
  <c r="AA45"/>
  <c r="AA113" s="1"/>
  <c r="Z45"/>
  <c r="Z113" s="1"/>
  <c r="Y45"/>
  <c r="Y113" s="1"/>
  <c r="X45"/>
  <c r="X113" s="1"/>
  <c r="W45"/>
  <c r="W113" s="1"/>
  <c r="E45"/>
  <c r="K45" s="1"/>
  <c r="N21"/>
  <c r="N23"/>
  <c r="N25"/>
  <c r="N31"/>
  <c r="N33"/>
  <c r="N35"/>
  <c r="N41"/>
  <c r="N43"/>
  <c r="N45"/>
  <c r="T21"/>
  <c r="T23"/>
  <c r="T31"/>
  <c r="T33"/>
  <c r="U22"/>
  <c r="U24"/>
  <c r="U32"/>
  <c r="U34"/>
  <c r="U42"/>
  <c r="U44"/>
  <c r="D20"/>
  <c r="D30"/>
  <c r="D40"/>
  <c r="V40" l="1"/>
  <c r="V112" s="1"/>
  <c r="I40"/>
  <c r="J40" s="1"/>
  <c r="AC40"/>
  <c r="AC112" s="1"/>
  <c r="AB40"/>
  <c r="AB112" s="1"/>
  <c r="AA40"/>
  <c r="AA112" s="1"/>
  <c r="Z40"/>
  <c r="Z112" s="1"/>
  <c r="Y40"/>
  <c r="Y112" s="1"/>
  <c r="X40"/>
  <c r="X112" s="1"/>
  <c r="W40"/>
  <c r="W112" s="1"/>
  <c r="E40"/>
  <c r="K40" s="1"/>
  <c r="V30"/>
  <c r="V110" s="1"/>
  <c r="I30"/>
  <c r="J30" s="1"/>
  <c r="E30"/>
  <c r="K30" s="1"/>
  <c r="AC30"/>
  <c r="AC110" s="1"/>
  <c r="AB30"/>
  <c r="AB110" s="1"/>
  <c r="AA30"/>
  <c r="AA110" s="1"/>
  <c r="Z30"/>
  <c r="Z110" s="1"/>
  <c r="Y30"/>
  <c r="Y110" s="1"/>
  <c r="X30"/>
  <c r="X110" s="1"/>
  <c r="W30"/>
  <c r="W110" s="1"/>
  <c r="V20"/>
  <c r="V108" s="1"/>
  <c r="I20"/>
  <c r="J20" s="1"/>
  <c r="E20"/>
  <c r="K20" s="1"/>
  <c r="AC20"/>
  <c r="AC108" s="1"/>
  <c r="AB20"/>
  <c r="AB108" s="1"/>
  <c r="AA20"/>
  <c r="AA108" s="1"/>
  <c r="Z20"/>
  <c r="Z108" s="1"/>
  <c r="Y20"/>
  <c r="Y108" s="1"/>
  <c r="X20"/>
  <c r="X108" s="1"/>
  <c r="W20"/>
  <c r="W108" s="1"/>
</calcChain>
</file>

<file path=xl/sharedStrings.xml><?xml version="1.0" encoding="utf-8"?>
<sst xmlns="http://schemas.openxmlformats.org/spreadsheetml/2006/main" count="105" uniqueCount="101">
  <si>
    <t>HERTZ</t>
  </si>
  <si>
    <t>RPM</t>
  </si>
  <si>
    <t>Q1</t>
  </si>
  <si>
    <t>Q2</t>
  </si>
  <si>
    <t>Q3</t>
  </si>
  <si>
    <t>Q4</t>
  </si>
  <si>
    <t>Q5</t>
  </si>
  <si>
    <t>Q (GPM)</t>
  </si>
  <si>
    <t>H (PSI)</t>
  </si>
  <si>
    <t>P (HP)</t>
  </si>
  <si>
    <t>AFFINITY LAW CALCULATOR</t>
  </si>
  <si>
    <t>MULTIPOINT CALCULATOR</t>
  </si>
  <si>
    <t>H (FT)</t>
  </si>
  <si>
    <t>ENTER FLOW, HEAD (IN FT),</t>
  </si>
  <si>
    <r>
      <t>D</t>
    </r>
    <r>
      <rPr>
        <sz val="10"/>
        <rFont val="Arial"/>
      </rPr>
      <t xml:space="preserve">  HP</t>
    </r>
  </si>
  <si>
    <r>
      <t>D</t>
    </r>
    <r>
      <rPr>
        <sz val="10"/>
        <rFont val="Arial"/>
      </rPr>
      <t xml:space="preserve">  H</t>
    </r>
  </si>
  <si>
    <r>
      <t>D</t>
    </r>
    <r>
      <rPr>
        <sz val="10"/>
        <rFont val="Arial"/>
      </rPr>
      <t xml:space="preserve">  Q</t>
    </r>
  </si>
  <si>
    <t>SINGLE POINT CALCULATOR</t>
  </si>
  <si>
    <t>H1</t>
  </si>
  <si>
    <t>H2</t>
  </si>
  <si>
    <t>H3</t>
  </si>
  <si>
    <t>H4</t>
  </si>
  <si>
    <t>H5</t>
  </si>
  <si>
    <t>Q6</t>
  </si>
  <si>
    <t>H6</t>
  </si>
  <si>
    <t>Q7</t>
  </si>
  <si>
    <t>H7</t>
  </si>
  <si>
    <t>Q8</t>
  </si>
  <si>
    <t>H8</t>
  </si>
  <si>
    <t>HZ</t>
  </si>
  <si>
    <t>INSTRUCTIONS:</t>
  </si>
  <si>
    <t>Enter a motor speed for 60 Hz</t>
  </si>
  <si>
    <t>The single point calculator allows entry of</t>
  </si>
  <si>
    <t>calculated for each of the lower frequencies.</t>
  </si>
  <si>
    <t>The multipoint calculator allows entry of up to eight, 60 Hz operating points in the row with the yellow background.</t>
  </si>
  <si>
    <t>Flow is entered beneath Q1 - Q8 and head is entered beneath H1 - H8.  It is not necessary to begin with shutoff head</t>
  </si>
  <si>
    <t>unless the pump will operate to the far left of the curve.  Corresponding flows and heads are calculated for each point</t>
  </si>
  <si>
    <t>The example included with the</t>
  </si>
  <si>
    <t>calculator shows a 60 Hz motor</t>
  </si>
  <si>
    <t>speed of 3450 RPM.</t>
  </si>
  <si>
    <t>operation in the cell with the</t>
  </si>
  <si>
    <t>yellow background and motor</t>
  </si>
  <si>
    <t>speeds at the lower frequencies</t>
  </si>
  <si>
    <t xml:space="preserve">will be displayed.  Note that the </t>
  </si>
  <si>
    <t xml:space="preserve">affinity values do not change since </t>
  </si>
  <si>
    <t>The example included with the calculator</t>
  </si>
  <si>
    <t>and a power requirement of 7.5 BHP.</t>
  </si>
  <si>
    <t>has a 60 Hz design point of 100 GPM @ 200'</t>
  </si>
  <si>
    <t>The Chart Wizard is a bit particular about the order in which certain values are entered, so follow these instructions</t>
  </si>
  <si>
    <t xml:space="preserve">1) Click on and highlight the values of H1 - H8 for the first curve you wish to plot.  For example, if you wish to plot the </t>
  </si>
  <si>
    <t>60 Hz curve, highlight cells V22 - AC22.</t>
  </si>
  <si>
    <t>The multipoint calculator can also be used for engine drive pumps if you refer to column B (RPM) for the appropriate speed.</t>
  </si>
  <si>
    <t>2) Click on the Chart Wizard and select the XY-Scatter chart type.  Select a chart sub-type that produces a true curve.</t>
  </si>
  <si>
    <t>Usually they are the two in the middle.  After selecting click "next".  You should see a chart with a Y-axis of 0-400,</t>
  </si>
  <si>
    <t>an X-axis of 0-10, and a smooth downward sloping curve.</t>
  </si>
  <si>
    <t>3) Click on the "Series" tab.  Click inside the "X-Values" box to locate your cursor there.  Go back to the table and</t>
  </si>
  <si>
    <t>highlight the 60 Hz values of Q1 - Q8 (cells N22 - T22).  You should now see the proper flow points on the X-axis.  Click</t>
  </si>
  <si>
    <t>on the "Name" block and enter "60 Hz" to identify the curve.</t>
  </si>
  <si>
    <t>4) To add another curve to the chart, click on "Add" in the lower left corner.  Click on the "X-Values" box and then highlight</t>
  </si>
  <si>
    <t xml:space="preserve">the next Q1 - Q8 series you wish to plot.  (For example, highlight cells N32 - U32 to plot the 50 Hz curve).  Clear the </t>
  </si>
  <si>
    <t>contents of the "Y-Values" box and leave your cursor there.  Highlight the corresponding H1 - H8 cells (in this case</t>
  </si>
  <si>
    <t>V32 - AC32 for 50 Hz).  You will now see two curves plotted on the same chart.  Click on the "Name" box and enter</t>
  </si>
  <si>
    <t>50 Hz to identify the curve.  Continue adding curves in the same manner until you are finished.  Then, click on "Next".</t>
  </si>
  <si>
    <t>5)  Enter a title for your chart and enter the descriptions you want for the X and Y axes.  Click "Finished".</t>
  </si>
  <si>
    <t>Your chart can now be printed, saved, or cut and pasted into other applications.  If you selected a sub-chart type with "points"</t>
  </si>
  <si>
    <t>on the curve, you will see the flow / head values when you cursor over them.</t>
  </si>
  <si>
    <t xml:space="preserve">background. Flow, head (ft &amp; psi), and HP are </t>
  </si>
  <si>
    <t>conditions from a single, 60Hz operating point</t>
  </si>
  <si>
    <t xml:space="preserve">on the pump curve into the cells with the yellow   </t>
  </si>
  <si>
    <t>Custom Plotting</t>
  </si>
  <si>
    <t>Although one can extract specific information from the table, a graphical representation is usually more useful.  Click</t>
  </si>
  <si>
    <t>from 59 - 30 Hz (ie Q1 &amp; H1, Q2 &amp; H2, etc).  The example included with the calculator shows flows of 0 - 140 GPM</t>
  </si>
  <si>
    <t>Instructions are located directly below each calculator</t>
  </si>
  <si>
    <t>closely to perform custom plots.</t>
  </si>
  <si>
    <t>SH1</t>
  </si>
  <si>
    <t>SH2</t>
  </si>
  <si>
    <t>SH3</t>
  </si>
  <si>
    <t>SH4</t>
  </si>
  <si>
    <t>SH5</t>
  </si>
  <si>
    <t>SH6</t>
  </si>
  <si>
    <t>SH7</t>
  </si>
  <si>
    <t>SH8</t>
  </si>
  <si>
    <t>Do not fiddle with the cells below.</t>
  </si>
  <si>
    <t>for the values entered in Q1 - Q8 and H1 - H8.  Refer to the instructions below for custom plots.</t>
  </si>
  <si>
    <t xml:space="preserve">on the Auto Plot Tabs (Feet &amp; PSI) to view the chart.  Autoplot automatically plots the 60, 55, 50, 45, 40, 35. &amp; 30 hz curves  </t>
  </si>
  <si>
    <t>Joe Evans, Ph.D   6/22/02   Updated 12/15/04</t>
  </si>
  <si>
    <t>they are a function of frequency,</t>
  </si>
  <si>
    <t>not 60hz motor speed.</t>
  </si>
  <si>
    <t>ENTER THE DESIRED SYSTEM CURVE HEADS IN</t>
  </si>
  <si>
    <r>
      <t>"Hertz"</t>
    </r>
    <r>
      <rPr>
        <b/>
        <sz val="12"/>
        <color indexed="18"/>
        <rFont val="Arial"/>
        <family val="2"/>
      </rPr>
      <t xml:space="preserve"> A Variable Frequency Calculator &amp; Plotter  </t>
    </r>
    <r>
      <rPr>
        <b/>
        <sz val="10"/>
        <color indexed="18"/>
        <rFont val="Comic Sans MS"/>
        <family val="4"/>
      </rPr>
      <t>"with Autoplot"</t>
    </r>
  </si>
  <si>
    <t>To plot a system curve, enter the head values in SH1 through SH8.  Auto Plot will automatically use the flows entered in</t>
  </si>
  <si>
    <t>Q1 - Q8 for the X-axis values.  The example shows a rising system curve due to increasing pipe friction above 250gpm.</t>
  </si>
  <si>
    <t>and corresponding heads of 90' - 51' TDH.  The "Auto Plot" function requires eight points to be entered for H &amp; Q.</t>
  </si>
  <si>
    <t>If you have fewer than eight points the last point can be reentered several times.  For example if you have only six points,</t>
  </si>
  <si>
    <t>reenter the values for Q6/H6 in both Q7/H7 and Q8/H8.  The same will be true for the system curve.</t>
  </si>
  <si>
    <t>http://www.pumped101.com</t>
  </si>
  <si>
    <r>
      <t xml:space="preserve">ENTER RPM IN CELL </t>
    </r>
    <r>
      <rPr>
        <sz val="10"/>
        <color indexed="10"/>
        <rFont val="Arial"/>
        <family val="2"/>
      </rPr>
      <t>B15</t>
    </r>
  </si>
  <si>
    <r>
      <t>&amp; HP IN CELLS</t>
    </r>
    <r>
      <rPr>
        <sz val="10"/>
        <color indexed="10"/>
        <rFont val="Arial"/>
        <family val="2"/>
      </rPr>
      <t xml:space="preserve"> H15, I15, &amp; K15</t>
    </r>
  </si>
  <si>
    <r>
      <t xml:space="preserve">FEET IN CELLS </t>
    </r>
    <r>
      <rPr>
        <sz val="10"/>
        <color indexed="10"/>
        <rFont val="Arial"/>
        <family val="2"/>
      </rPr>
      <t xml:space="preserve"> V7 - AC7</t>
    </r>
    <r>
      <rPr>
        <sz val="10"/>
        <rFont val="Arial"/>
      </rPr>
      <t>.</t>
    </r>
  </si>
  <si>
    <r>
      <t xml:space="preserve">ENTER UP TO EIGHT 60 HERTZ FLOWS IN CELLS </t>
    </r>
    <r>
      <rPr>
        <sz val="10"/>
        <color indexed="10"/>
        <rFont val="Arial"/>
        <family val="2"/>
      </rPr>
      <t xml:space="preserve">N15 - U15 </t>
    </r>
    <r>
      <rPr>
        <sz val="10"/>
        <color indexed="8"/>
        <rFont val="Arial"/>
        <family val="2"/>
      </rPr>
      <t>STARTING WITH 0</t>
    </r>
  </si>
  <si>
    <r>
      <t xml:space="preserve">ENTER CORRESPONDING HEADS IN IN FEET IN CELLS </t>
    </r>
    <r>
      <rPr>
        <sz val="10"/>
        <color indexed="10"/>
        <rFont val="Arial"/>
        <family val="2"/>
      </rPr>
      <t>V15 - AC15</t>
    </r>
  </si>
</sst>
</file>

<file path=xl/styles.xml><?xml version="1.0" encoding="utf-8"?>
<styleSheet xmlns="http://schemas.openxmlformats.org/spreadsheetml/2006/main">
  <numFmts count="2">
    <numFmt numFmtId="165" formatCode="0.0"/>
    <numFmt numFmtId="166" formatCode="0.0%"/>
  </numFmts>
  <fonts count="13">
    <font>
      <sz val="10"/>
      <name val="Arial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Symbol"/>
      <family val="1"/>
      <charset val="2"/>
    </font>
    <font>
      <sz val="10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</font>
    <font>
      <b/>
      <sz val="12"/>
      <color indexed="18"/>
      <name val="Comic Sans MS"/>
      <family val="4"/>
    </font>
    <font>
      <b/>
      <sz val="12"/>
      <color indexed="18"/>
      <name val="Arial"/>
      <family val="2"/>
    </font>
    <font>
      <b/>
      <sz val="10"/>
      <color indexed="18"/>
      <name val="Comic Sans MS"/>
      <family val="4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1" fontId="0" fillId="0" borderId="0" xfId="0" applyNumberFormat="1"/>
    <xf numFmtId="0" fontId="1" fillId="0" borderId="0" xfId="0" applyFont="1"/>
    <xf numFmtId="1" fontId="0" fillId="2" borderId="0" xfId="0" applyNumberFormat="1" applyFill="1"/>
    <xf numFmtId="0" fontId="0" fillId="2" borderId="0" xfId="0" applyFill="1"/>
    <xf numFmtId="165" fontId="0" fillId="0" borderId="0" xfId="0" applyNumberFormat="1"/>
    <xf numFmtId="166" fontId="0" fillId="0" borderId="0" xfId="0" applyNumberFormat="1"/>
    <xf numFmtId="0" fontId="2" fillId="0" borderId="0" xfId="0" applyFont="1"/>
    <xf numFmtId="0" fontId="0" fillId="3" borderId="0" xfId="0" applyFill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1" fontId="0" fillId="3" borderId="0" xfId="0" applyNumberFormat="1" applyFill="1"/>
    <xf numFmtId="0" fontId="5" fillId="0" borderId="0" xfId="0" applyFont="1"/>
    <xf numFmtId="0" fontId="6" fillId="0" borderId="0" xfId="0" applyFont="1"/>
    <xf numFmtId="1" fontId="6" fillId="3" borderId="0" xfId="0" applyNumberFormat="1" applyFont="1" applyFill="1"/>
    <xf numFmtId="0" fontId="7" fillId="0" borderId="0" xfId="0" applyFont="1"/>
    <xf numFmtId="0" fontId="3" fillId="0" borderId="0" xfId="0" applyFont="1"/>
    <xf numFmtId="0" fontId="0" fillId="0" borderId="0" xfId="0" applyAlignment="1">
      <alignment horizontal="right"/>
    </xf>
    <xf numFmtId="0" fontId="9" fillId="0" borderId="0" xfId="0" applyFont="1"/>
    <xf numFmtId="0" fontId="8" fillId="0" borderId="0" xfId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Various Speeds</a:t>
            </a:r>
          </a:p>
        </c:rich>
      </c:tx>
      <c:layout>
        <c:manualLayout>
          <c:xMode val="edge"/>
          <c:yMode val="edge"/>
          <c:x val="0.42952275249722532"/>
          <c:y val="1.957585644371941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4361820199778023E-2"/>
          <c:y val="0.12234910277324633"/>
          <c:w val="0.802441731409545"/>
          <c:h val="0.77161500815660689"/>
        </c:manualLayout>
      </c:layout>
      <c:scatterChart>
        <c:scatterStyle val="smoothMarker"/>
        <c:ser>
          <c:idx val="0"/>
          <c:order val="0"/>
          <c:tx>
            <c:v>60hz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elete val="1"/>
          </c:dLbls>
          <c:xVal>
            <c:numRef>
              <c:f>Hertz!$N$15:$U$15</c:f>
              <c:numCache>
                <c:formatCode>0</c:formatCode>
                <c:ptCount val="8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</c:numCache>
            </c:numRef>
          </c:xVal>
          <c:yVal>
            <c:numRef>
              <c:f>Hertz!$V$15:$AC$15</c:f>
              <c:numCache>
                <c:formatCode>0</c:formatCode>
                <c:ptCount val="8"/>
                <c:pt idx="0">
                  <c:v>90</c:v>
                </c:pt>
                <c:pt idx="1">
                  <c:v>90</c:v>
                </c:pt>
                <c:pt idx="2">
                  <c:v>89</c:v>
                </c:pt>
                <c:pt idx="3">
                  <c:v>86</c:v>
                </c:pt>
                <c:pt idx="4">
                  <c:v>82</c:v>
                </c:pt>
                <c:pt idx="5">
                  <c:v>75</c:v>
                </c:pt>
                <c:pt idx="6">
                  <c:v>65</c:v>
                </c:pt>
                <c:pt idx="7">
                  <c:v>51</c:v>
                </c:pt>
              </c:numCache>
            </c:numRef>
          </c:yVal>
          <c:smooth val="1"/>
        </c:ser>
        <c:ser>
          <c:idx val="1"/>
          <c:order val="1"/>
          <c:tx>
            <c:v>55hz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elete val="1"/>
          </c:dLbls>
          <c:xVal>
            <c:numRef>
              <c:f>Hertz!$N$20:$U$20</c:f>
              <c:numCache>
                <c:formatCode>0</c:formatCode>
                <c:ptCount val="8"/>
                <c:pt idx="0">
                  <c:v>0</c:v>
                </c:pt>
                <c:pt idx="1">
                  <c:v>91.666666666666657</c:v>
                </c:pt>
                <c:pt idx="2">
                  <c:v>183.33333333333331</c:v>
                </c:pt>
                <c:pt idx="3">
                  <c:v>275</c:v>
                </c:pt>
                <c:pt idx="4">
                  <c:v>366.66666666666663</c:v>
                </c:pt>
                <c:pt idx="5">
                  <c:v>458.33333333333331</c:v>
                </c:pt>
                <c:pt idx="6">
                  <c:v>550</c:v>
                </c:pt>
                <c:pt idx="7">
                  <c:v>641.66666666666663</c:v>
                </c:pt>
              </c:numCache>
            </c:numRef>
          </c:xVal>
          <c:yVal>
            <c:numRef>
              <c:f>Hertz!$V$20:$AC$20</c:f>
              <c:numCache>
                <c:formatCode>0</c:formatCode>
                <c:ptCount val="8"/>
                <c:pt idx="0">
                  <c:v>75.624999999999986</c:v>
                </c:pt>
                <c:pt idx="1">
                  <c:v>75.624999999999986</c:v>
                </c:pt>
                <c:pt idx="2">
                  <c:v>74.784722222222214</c:v>
                </c:pt>
                <c:pt idx="3">
                  <c:v>72.263888888888886</c:v>
                </c:pt>
                <c:pt idx="4">
                  <c:v>68.902777777777771</c:v>
                </c:pt>
                <c:pt idx="5">
                  <c:v>63.020833333333329</c:v>
                </c:pt>
                <c:pt idx="6">
                  <c:v>54.61805555555555</c:v>
                </c:pt>
                <c:pt idx="7">
                  <c:v>42.854166666666664</c:v>
                </c:pt>
              </c:numCache>
            </c:numRef>
          </c:yVal>
          <c:smooth val="1"/>
        </c:ser>
        <c:ser>
          <c:idx val="2"/>
          <c:order val="2"/>
          <c:tx>
            <c:v>50hz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Lbls>
            <c:delete val="1"/>
          </c:dLbls>
          <c:xVal>
            <c:numRef>
              <c:f>Hertz!$N$25:$U$25</c:f>
              <c:numCache>
                <c:formatCode>0</c:formatCode>
                <c:ptCount val="8"/>
                <c:pt idx="0">
                  <c:v>0</c:v>
                </c:pt>
                <c:pt idx="1">
                  <c:v>83.333333333333343</c:v>
                </c:pt>
                <c:pt idx="2">
                  <c:v>166.66666666666669</c:v>
                </c:pt>
                <c:pt idx="3">
                  <c:v>250</c:v>
                </c:pt>
                <c:pt idx="4">
                  <c:v>333.33333333333337</c:v>
                </c:pt>
                <c:pt idx="5">
                  <c:v>416.66666666666669</c:v>
                </c:pt>
                <c:pt idx="6">
                  <c:v>500</c:v>
                </c:pt>
                <c:pt idx="7">
                  <c:v>583.33333333333337</c:v>
                </c:pt>
              </c:numCache>
            </c:numRef>
          </c:xVal>
          <c:yVal>
            <c:numRef>
              <c:f>Hertz!$V$25:$AC$25</c:f>
              <c:numCache>
                <c:formatCode>0</c:formatCode>
                <c:ptCount val="8"/>
                <c:pt idx="0">
                  <c:v>62.500000000000007</c:v>
                </c:pt>
                <c:pt idx="1">
                  <c:v>62.500000000000007</c:v>
                </c:pt>
                <c:pt idx="2">
                  <c:v>61.805555555555564</c:v>
                </c:pt>
                <c:pt idx="3">
                  <c:v>59.722222222222229</c:v>
                </c:pt>
                <c:pt idx="4">
                  <c:v>56.94444444444445</c:v>
                </c:pt>
                <c:pt idx="5">
                  <c:v>52.083333333333343</c:v>
                </c:pt>
                <c:pt idx="6">
                  <c:v>45.138888888888893</c:v>
                </c:pt>
                <c:pt idx="7">
                  <c:v>35.416666666666671</c:v>
                </c:pt>
              </c:numCache>
            </c:numRef>
          </c:yVal>
          <c:smooth val="1"/>
        </c:ser>
        <c:ser>
          <c:idx val="3"/>
          <c:order val="3"/>
          <c:tx>
            <c:v>45hz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elete val="1"/>
          </c:dLbls>
          <c:xVal>
            <c:numRef>
              <c:f>Hertz!$N$30:$U$30</c:f>
              <c:numCache>
                <c:formatCode>0</c:formatCode>
                <c:ptCount val="8"/>
                <c:pt idx="0">
                  <c:v>0</c:v>
                </c:pt>
                <c:pt idx="1">
                  <c:v>75</c:v>
                </c:pt>
                <c:pt idx="2">
                  <c:v>150</c:v>
                </c:pt>
                <c:pt idx="3">
                  <c:v>225</c:v>
                </c:pt>
                <c:pt idx="4">
                  <c:v>300</c:v>
                </c:pt>
                <c:pt idx="5">
                  <c:v>375</c:v>
                </c:pt>
                <c:pt idx="6">
                  <c:v>450</c:v>
                </c:pt>
                <c:pt idx="7">
                  <c:v>525</c:v>
                </c:pt>
              </c:numCache>
            </c:numRef>
          </c:xVal>
          <c:yVal>
            <c:numRef>
              <c:f>Hertz!$V$30:$AC$30</c:f>
              <c:numCache>
                <c:formatCode>0</c:formatCode>
                <c:ptCount val="8"/>
                <c:pt idx="0">
                  <c:v>50.625</c:v>
                </c:pt>
                <c:pt idx="1">
                  <c:v>50.625</c:v>
                </c:pt>
                <c:pt idx="2">
                  <c:v>50.0625</c:v>
                </c:pt>
                <c:pt idx="3">
                  <c:v>48.375</c:v>
                </c:pt>
                <c:pt idx="4">
                  <c:v>46.125</c:v>
                </c:pt>
                <c:pt idx="5">
                  <c:v>42.1875</c:v>
                </c:pt>
                <c:pt idx="6">
                  <c:v>36.5625</c:v>
                </c:pt>
                <c:pt idx="7">
                  <c:v>28.6875</c:v>
                </c:pt>
              </c:numCache>
            </c:numRef>
          </c:yVal>
          <c:smooth val="1"/>
        </c:ser>
        <c:ser>
          <c:idx val="4"/>
          <c:order val="4"/>
          <c:tx>
            <c:v>40hz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dLbls>
            <c:delete val="1"/>
          </c:dLbls>
          <c:xVal>
            <c:numRef>
              <c:f>Hertz!$N$35:$U$35</c:f>
              <c:numCache>
                <c:formatCode>0</c:formatCode>
                <c:ptCount val="8"/>
                <c:pt idx="0">
                  <c:v>0</c:v>
                </c:pt>
                <c:pt idx="1">
                  <c:v>66.666666666666657</c:v>
                </c:pt>
                <c:pt idx="2">
                  <c:v>133.33333333333331</c:v>
                </c:pt>
                <c:pt idx="3">
                  <c:v>200</c:v>
                </c:pt>
                <c:pt idx="4">
                  <c:v>266.66666666666663</c:v>
                </c:pt>
                <c:pt idx="5">
                  <c:v>333.33333333333331</c:v>
                </c:pt>
                <c:pt idx="6">
                  <c:v>400</c:v>
                </c:pt>
                <c:pt idx="7">
                  <c:v>466.66666666666663</c:v>
                </c:pt>
              </c:numCache>
            </c:numRef>
          </c:xVal>
          <c:yVal>
            <c:numRef>
              <c:f>Hertz!$V$35:$AC$35</c:f>
              <c:numCache>
                <c:formatCode>0</c:formatCode>
                <c:ptCount val="8"/>
                <c:pt idx="0">
                  <c:v>40</c:v>
                </c:pt>
                <c:pt idx="1">
                  <c:v>40</c:v>
                </c:pt>
                <c:pt idx="2">
                  <c:v>39.55555555555555</c:v>
                </c:pt>
                <c:pt idx="3">
                  <c:v>38.222222222222221</c:v>
                </c:pt>
                <c:pt idx="4">
                  <c:v>36.444444444444443</c:v>
                </c:pt>
                <c:pt idx="5">
                  <c:v>33.333333333333329</c:v>
                </c:pt>
                <c:pt idx="6">
                  <c:v>28.888888888888886</c:v>
                </c:pt>
                <c:pt idx="7">
                  <c:v>22.666666666666664</c:v>
                </c:pt>
              </c:numCache>
            </c:numRef>
          </c:yVal>
          <c:smooth val="1"/>
        </c:ser>
        <c:ser>
          <c:idx val="5"/>
          <c:order val="5"/>
          <c:tx>
            <c:v>35hz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dLbls>
            <c:delete val="1"/>
          </c:dLbls>
          <c:xVal>
            <c:numRef>
              <c:f>Hertz!$N$40:$U$40</c:f>
              <c:numCache>
                <c:formatCode>0</c:formatCode>
                <c:ptCount val="8"/>
                <c:pt idx="0">
                  <c:v>0</c:v>
                </c:pt>
                <c:pt idx="1">
                  <c:v>58.333333333333336</c:v>
                </c:pt>
                <c:pt idx="2">
                  <c:v>116.66666666666667</c:v>
                </c:pt>
                <c:pt idx="3">
                  <c:v>175</c:v>
                </c:pt>
                <c:pt idx="4">
                  <c:v>233.33333333333334</c:v>
                </c:pt>
                <c:pt idx="5">
                  <c:v>291.66666666666669</c:v>
                </c:pt>
                <c:pt idx="6">
                  <c:v>350</c:v>
                </c:pt>
                <c:pt idx="7">
                  <c:v>408.33333333333337</c:v>
                </c:pt>
              </c:numCache>
            </c:numRef>
          </c:xVal>
          <c:yVal>
            <c:numRef>
              <c:f>Hertz!$V$40:$AC$40</c:f>
              <c:numCache>
                <c:formatCode>0</c:formatCode>
                <c:ptCount val="8"/>
                <c:pt idx="0">
                  <c:v>30.625000000000007</c:v>
                </c:pt>
                <c:pt idx="1">
                  <c:v>30.625000000000007</c:v>
                </c:pt>
                <c:pt idx="2">
                  <c:v>30.284722222222229</c:v>
                </c:pt>
                <c:pt idx="3">
                  <c:v>29.263888888888896</c:v>
                </c:pt>
                <c:pt idx="4">
                  <c:v>27.902777777777782</c:v>
                </c:pt>
                <c:pt idx="5">
                  <c:v>25.520833333333339</c:v>
                </c:pt>
                <c:pt idx="6">
                  <c:v>22.118055555555561</c:v>
                </c:pt>
                <c:pt idx="7">
                  <c:v>17.354166666666671</c:v>
                </c:pt>
              </c:numCache>
            </c:numRef>
          </c:yVal>
          <c:smooth val="1"/>
        </c:ser>
        <c:ser>
          <c:idx val="7"/>
          <c:order val="6"/>
          <c:tx>
            <c:v>30hz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dLbls>
            <c:delete val="1"/>
          </c:dLbls>
          <c:xVal>
            <c:numRef>
              <c:f>Hertz!$N$45:$U$45</c:f>
              <c:numCache>
                <c:formatCode>0</c:formatCode>
                <c:ptCount val="8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  <c:pt idx="7">
                  <c:v>350</c:v>
                </c:pt>
              </c:numCache>
            </c:numRef>
          </c:xVal>
          <c:yVal>
            <c:numRef>
              <c:f>Hertz!$V$45:$AC$45</c:f>
              <c:numCache>
                <c:formatCode>0</c:formatCode>
                <c:ptCount val="8"/>
                <c:pt idx="0">
                  <c:v>22.5</c:v>
                </c:pt>
                <c:pt idx="1">
                  <c:v>22.5</c:v>
                </c:pt>
                <c:pt idx="2">
                  <c:v>22.25</c:v>
                </c:pt>
                <c:pt idx="3">
                  <c:v>21.5</c:v>
                </c:pt>
                <c:pt idx="4">
                  <c:v>20.5</c:v>
                </c:pt>
                <c:pt idx="5">
                  <c:v>18.75</c:v>
                </c:pt>
                <c:pt idx="6">
                  <c:v>16.25</c:v>
                </c:pt>
                <c:pt idx="7">
                  <c:v>12.75</c:v>
                </c:pt>
              </c:numCache>
            </c:numRef>
          </c:yVal>
          <c:smooth val="1"/>
        </c:ser>
        <c:ser>
          <c:idx val="6"/>
          <c:order val="7"/>
          <c:tx>
            <c:v>System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Val val="1"/>
          </c:dLbls>
          <c:xVal>
            <c:numRef>
              <c:f>Hertz!$N$15:$U$15</c:f>
              <c:numCache>
                <c:formatCode>0</c:formatCode>
                <c:ptCount val="8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</c:numCache>
            </c:numRef>
          </c:xVal>
          <c:yVal>
            <c:numRef>
              <c:f>Hertz!$V$7:$AC$7</c:f>
              <c:numCache>
                <c:formatCode>General</c:formatCode>
                <c:ptCount val="8"/>
                <c:pt idx="0">
                  <c:v>60</c:v>
                </c:pt>
                <c:pt idx="1">
                  <c:v>60</c:v>
                </c:pt>
                <c:pt idx="2">
                  <c:v>60</c:v>
                </c:pt>
                <c:pt idx="3">
                  <c:v>61</c:v>
                </c:pt>
                <c:pt idx="4">
                  <c:v>63</c:v>
                </c:pt>
                <c:pt idx="5">
                  <c:v>66</c:v>
                </c:pt>
                <c:pt idx="6">
                  <c:v>69</c:v>
                </c:pt>
                <c:pt idx="7">
                  <c:v>72</c:v>
                </c:pt>
              </c:numCache>
            </c:numRef>
          </c:yVal>
          <c:smooth val="1"/>
        </c:ser>
        <c:dLbls>
          <c:showVal val="1"/>
        </c:dLbls>
        <c:axId val="91962368"/>
        <c:axId val="115229824"/>
      </c:scatterChart>
      <c:valAx>
        <c:axId val="919623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Gallons Per Minute</a:t>
                </a:r>
              </a:p>
            </c:rich>
          </c:tx>
          <c:layout>
            <c:manualLayout>
              <c:xMode val="edge"/>
              <c:yMode val="edge"/>
              <c:x val="0.40621531631520535"/>
              <c:y val="0.94453507340946163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229824"/>
        <c:crosses val="autoZero"/>
        <c:crossBetween val="midCat"/>
      </c:valAx>
      <c:valAx>
        <c:axId val="1152298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Head in feet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44208809135399674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96236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233074361820198"/>
          <c:y val="0.37030995106035891"/>
          <c:w val="9.3229744728079905E-2"/>
          <c:h val="0.2756933115823817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Various Speeds</a:t>
            </a:r>
          </a:p>
        </c:rich>
      </c:tx>
      <c:layout>
        <c:manualLayout>
          <c:xMode val="edge"/>
          <c:yMode val="edge"/>
          <c:x val="0.42952275249722532"/>
          <c:y val="1.957585644371941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6592674805771371E-2"/>
          <c:y val="0.12234910277324633"/>
          <c:w val="0.8091009988901221"/>
          <c:h val="0.77161500815660689"/>
        </c:manualLayout>
      </c:layout>
      <c:scatterChart>
        <c:scatterStyle val="smoothMarker"/>
        <c:ser>
          <c:idx val="0"/>
          <c:order val="0"/>
          <c:tx>
            <c:v>60hz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Hertz!$N$15:$U$15</c:f>
              <c:numCache>
                <c:formatCode>0</c:formatCode>
                <c:ptCount val="8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</c:numCache>
            </c:numRef>
          </c:xVal>
          <c:yVal>
            <c:numRef>
              <c:f>Hertz!$V$107:$AC$107</c:f>
              <c:numCache>
                <c:formatCode>0.0</c:formatCode>
                <c:ptCount val="8"/>
                <c:pt idx="0">
                  <c:v>38.961038961038959</c:v>
                </c:pt>
                <c:pt idx="1">
                  <c:v>38.961038961038959</c:v>
                </c:pt>
                <c:pt idx="2">
                  <c:v>38.528138528138527</c:v>
                </c:pt>
                <c:pt idx="3">
                  <c:v>37.229437229437231</c:v>
                </c:pt>
                <c:pt idx="4">
                  <c:v>35.497835497835496</c:v>
                </c:pt>
                <c:pt idx="5">
                  <c:v>32.467532467532465</c:v>
                </c:pt>
                <c:pt idx="6">
                  <c:v>28.138528138528137</c:v>
                </c:pt>
                <c:pt idx="7">
                  <c:v>22.077922077922079</c:v>
                </c:pt>
              </c:numCache>
            </c:numRef>
          </c:yVal>
          <c:smooth val="1"/>
        </c:ser>
        <c:ser>
          <c:idx val="1"/>
          <c:order val="1"/>
          <c:tx>
            <c:v>55hz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Hertz!$N$20:$U$20</c:f>
              <c:numCache>
                <c:formatCode>0</c:formatCode>
                <c:ptCount val="8"/>
                <c:pt idx="0">
                  <c:v>0</c:v>
                </c:pt>
                <c:pt idx="1">
                  <c:v>91.666666666666657</c:v>
                </c:pt>
                <c:pt idx="2">
                  <c:v>183.33333333333331</c:v>
                </c:pt>
                <c:pt idx="3">
                  <c:v>275</c:v>
                </c:pt>
                <c:pt idx="4">
                  <c:v>366.66666666666663</c:v>
                </c:pt>
                <c:pt idx="5">
                  <c:v>458.33333333333331</c:v>
                </c:pt>
                <c:pt idx="6">
                  <c:v>550</c:v>
                </c:pt>
                <c:pt idx="7">
                  <c:v>641.66666666666663</c:v>
                </c:pt>
              </c:numCache>
            </c:numRef>
          </c:xVal>
          <c:yVal>
            <c:numRef>
              <c:f>Hertz!$V$108:$AC$108</c:f>
              <c:numCache>
                <c:formatCode>0.0</c:formatCode>
                <c:ptCount val="8"/>
                <c:pt idx="0">
                  <c:v>32.738095238095234</c:v>
                </c:pt>
                <c:pt idx="1">
                  <c:v>32.738095238095234</c:v>
                </c:pt>
                <c:pt idx="2">
                  <c:v>32.37433862433862</c:v>
                </c:pt>
                <c:pt idx="3">
                  <c:v>31.283068783068781</c:v>
                </c:pt>
                <c:pt idx="4">
                  <c:v>29.828042328042326</c:v>
                </c:pt>
                <c:pt idx="5">
                  <c:v>27.281746031746028</c:v>
                </c:pt>
                <c:pt idx="6">
                  <c:v>23.644179894179892</c:v>
                </c:pt>
                <c:pt idx="7">
                  <c:v>18.551587301587301</c:v>
                </c:pt>
              </c:numCache>
            </c:numRef>
          </c:yVal>
          <c:smooth val="1"/>
        </c:ser>
        <c:ser>
          <c:idx val="2"/>
          <c:order val="2"/>
          <c:tx>
            <c:v>50hz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Hertz!$N$25:$U$25</c:f>
              <c:numCache>
                <c:formatCode>0</c:formatCode>
                <c:ptCount val="8"/>
                <c:pt idx="0">
                  <c:v>0</c:v>
                </c:pt>
                <c:pt idx="1">
                  <c:v>83.333333333333343</c:v>
                </c:pt>
                <c:pt idx="2">
                  <c:v>166.66666666666669</c:v>
                </c:pt>
                <c:pt idx="3">
                  <c:v>250</c:v>
                </c:pt>
                <c:pt idx="4">
                  <c:v>333.33333333333337</c:v>
                </c:pt>
                <c:pt idx="5">
                  <c:v>416.66666666666669</c:v>
                </c:pt>
                <c:pt idx="6">
                  <c:v>500</c:v>
                </c:pt>
                <c:pt idx="7">
                  <c:v>583.33333333333337</c:v>
                </c:pt>
              </c:numCache>
            </c:numRef>
          </c:xVal>
          <c:yVal>
            <c:numRef>
              <c:f>Hertz!$V$109:$AC$109</c:f>
              <c:numCache>
                <c:formatCode>0.0</c:formatCode>
                <c:ptCount val="8"/>
                <c:pt idx="0">
                  <c:v>27.056277056277057</c:v>
                </c:pt>
                <c:pt idx="1">
                  <c:v>27.056277056277057</c:v>
                </c:pt>
                <c:pt idx="2">
                  <c:v>26.755651755651758</c:v>
                </c:pt>
                <c:pt idx="3">
                  <c:v>25.853775853775854</c:v>
                </c:pt>
                <c:pt idx="4">
                  <c:v>24.651274651274655</c:v>
                </c:pt>
                <c:pt idx="5">
                  <c:v>22.546897546897551</c:v>
                </c:pt>
                <c:pt idx="6">
                  <c:v>19.540644540644543</c:v>
                </c:pt>
                <c:pt idx="7">
                  <c:v>15.331890331890333</c:v>
                </c:pt>
              </c:numCache>
            </c:numRef>
          </c:yVal>
          <c:smooth val="1"/>
        </c:ser>
        <c:ser>
          <c:idx val="3"/>
          <c:order val="3"/>
          <c:tx>
            <c:v>45hz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Hertz!$N$30:$U$30</c:f>
              <c:numCache>
                <c:formatCode>0</c:formatCode>
                <c:ptCount val="8"/>
                <c:pt idx="0">
                  <c:v>0</c:v>
                </c:pt>
                <c:pt idx="1">
                  <c:v>75</c:v>
                </c:pt>
                <c:pt idx="2">
                  <c:v>150</c:v>
                </c:pt>
                <c:pt idx="3">
                  <c:v>225</c:v>
                </c:pt>
                <c:pt idx="4">
                  <c:v>300</c:v>
                </c:pt>
                <c:pt idx="5">
                  <c:v>375</c:v>
                </c:pt>
                <c:pt idx="6">
                  <c:v>450</c:v>
                </c:pt>
                <c:pt idx="7">
                  <c:v>525</c:v>
                </c:pt>
              </c:numCache>
            </c:numRef>
          </c:xVal>
          <c:yVal>
            <c:numRef>
              <c:f>Hertz!$V$110:$AC$110</c:f>
              <c:numCache>
                <c:formatCode>0.0</c:formatCode>
                <c:ptCount val="8"/>
                <c:pt idx="0">
                  <c:v>21.915584415584416</c:v>
                </c:pt>
                <c:pt idx="1">
                  <c:v>21.915584415584416</c:v>
                </c:pt>
                <c:pt idx="2">
                  <c:v>21.672077922077921</c:v>
                </c:pt>
                <c:pt idx="3">
                  <c:v>20.941558441558442</c:v>
                </c:pt>
                <c:pt idx="4">
                  <c:v>19.967532467532468</c:v>
                </c:pt>
                <c:pt idx="5">
                  <c:v>18.262987012987011</c:v>
                </c:pt>
                <c:pt idx="6">
                  <c:v>15.827922077922077</c:v>
                </c:pt>
                <c:pt idx="7">
                  <c:v>12.418831168831169</c:v>
                </c:pt>
              </c:numCache>
            </c:numRef>
          </c:yVal>
          <c:smooth val="1"/>
        </c:ser>
        <c:ser>
          <c:idx val="4"/>
          <c:order val="4"/>
          <c:tx>
            <c:v>40hz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Hertz!$N$35:$U$35</c:f>
              <c:numCache>
                <c:formatCode>0</c:formatCode>
                <c:ptCount val="8"/>
                <c:pt idx="0">
                  <c:v>0</c:v>
                </c:pt>
                <c:pt idx="1">
                  <c:v>66.666666666666657</c:v>
                </c:pt>
                <c:pt idx="2">
                  <c:v>133.33333333333331</c:v>
                </c:pt>
                <c:pt idx="3">
                  <c:v>200</c:v>
                </c:pt>
                <c:pt idx="4">
                  <c:v>266.66666666666663</c:v>
                </c:pt>
                <c:pt idx="5">
                  <c:v>333.33333333333331</c:v>
                </c:pt>
                <c:pt idx="6">
                  <c:v>400</c:v>
                </c:pt>
                <c:pt idx="7">
                  <c:v>466.66666666666663</c:v>
                </c:pt>
              </c:numCache>
            </c:numRef>
          </c:xVal>
          <c:yVal>
            <c:numRef>
              <c:f>Hertz!$V$111:$AC$111</c:f>
              <c:numCache>
                <c:formatCode>0.0</c:formatCode>
                <c:ptCount val="8"/>
                <c:pt idx="0">
                  <c:v>17.316017316017316</c:v>
                </c:pt>
                <c:pt idx="1">
                  <c:v>17.316017316017316</c:v>
                </c:pt>
                <c:pt idx="2">
                  <c:v>17.12361712361712</c:v>
                </c:pt>
                <c:pt idx="3">
                  <c:v>16.546416546416545</c:v>
                </c:pt>
                <c:pt idx="4">
                  <c:v>15.776815776815775</c:v>
                </c:pt>
                <c:pt idx="5">
                  <c:v>14.430014430014428</c:v>
                </c:pt>
                <c:pt idx="6">
                  <c:v>12.506012506012505</c:v>
                </c:pt>
                <c:pt idx="7">
                  <c:v>9.8124098124098111</c:v>
                </c:pt>
              </c:numCache>
            </c:numRef>
          </c:yVal>
          <c:smooth val="1"/>
        </c:ser>
        <c:ser>
          <c:idx val="5"/>
          <c:order val="5"/>
          <c:tx>
            <c:v>35hz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Hertz!$N$37:$U$37</c:f>
              <c:numCache>
                <c:formatCode>0</c:formatCode>
                <c:ptCount val="8"/>
                <c:pt idx="0">
                  <c:v>0</c:v>
                </c:pt>
                <c:pt idx="1">
                  <c:v>63.333333333333329</c:v>
                </c:pt>
                <c:pt idx="2">
                  <c:v>126.66666666666666</c:v>
                </c:pt>
                <c:pt idx="3">
                  <c:v>190</c:v>
                </c:pt>
                <c:pt idx="4">
                  <c:v>253.33333333333331</c:v>
                </c:pt>
                <c:pt idx="5">
                  <c:v>316.66666666666663</c:v>
                </c:pt>
                <c:pt idx="6">
                  <c:v>380</c:v>
                </c:pt>
                <c:pt idx="7">
                  <c:v>443.33333333333331</c:v>
                </c:pt>
              </c:numCache>
            </c:numRef>
          </c:xVal>
          <c:yVal>
            <c:numRef>
              <c:f>Hertz!$V$112:$AC$112</c:f>
              <c:numCache>
                <c:formatCode>0.0</c:formatCode>
                <c:ptCount val="8"/>
                <c:pt idx="0">
                  <c:v>13.25757575757576</c:v>
                </c:pt>
                <c:pt idx="1">
                  <c:v>13.25757575757576</c:v>
                </c:pt>
                <c:pt idx="2">
                  <c:v>13.110269360269363</c:v>
                </c:pt>
                <c:pt idx="3">
                  <c:v>12.668350168350171</c:v>
                </c:pt>
                <c:pt idx="4">
                  <c:v>12.079124579124581</c:v>
                </c:pt>
                <c:pt idx="5">
                  <c:v>11.047979797979801</c:v>
                </c:pt>
                <c:pt idx="6">
                  <c:v>9.574915824915827</c:v>
                </c:pt>
                <c:pt idx="7">
                  <c:v>7.5126262626262648</c:v>
                </c:pt>
              </c:numCache>
            </c:numRef>
          </c:yVal>
          <c:smooth val="1"/>
        </c:ser>
        <c:ser>
          <c:idx val="6"/>
          <c:order val="6"/>
          <c:tx>
            <c:v>30hz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Hertz!$N$45:$U$45</c:f>
              <c:numCache>
                <c:formatCode>0</c:formatCode>
                <c:ptCount val="8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  <c:pt idx="7">
                  <c:v>350</c:v>
                </c:pt>
              </c:numCache>
            </c:numRef>
          </c:xVal>
          <c:yVal>
            <c:numRef>
              <c:f>Hertz!$V$113:$AC$113</c:f>
              <c:numCache>
                <c:formatCode>0.0</c:formatCode>
                <c:ptCount val="8"/>
                <c:pt idx="0">
                  <c:v>9.7402597402597397</c:v>
                </c:pt>
                <c:pt idx="1">
                  <c:v>9.7402597402597397</c:v>
                </c:pt>
                <c:pt idx="2">
                  <c:v>9.6320346320346317</c:v>
                </c:pt>
                <c:pt idx="3">
                  <c:v>9.3073593073593077</c:v>
                </c:pt>
                <c:pt idx="4">
                  <c:v>8.8744588744588739</c:v>
                </c:pt>
                <c:pt idx="5">
                  <c:v>8.1168831168831161</c:v>
                </c:pt>
                <c:pt idx="6">
                  <c:v>7.0346320346320343</c:v>
                </c:pt>
                <c:pt idx="7">
                  <c:v>5.5194805194805197</c:v>
                </c:pt>
              </c:numCache>
            </c:numRef>
          </c:yVal>
          <c:smooth val="1"/>
        </c:ser>
        <c:ser>
          <c:idx val="7"/>
          <c:order val="7"/>
          <c:tx>
            <c:v>System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plus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Val val="1"/>
          </c:dLbls>
          <c:xVal>
            <c:numRef>
              <c:f>Hertz!$N$15:$U$15</c:f>
              <c:numCache>
                <c:formatCode>0</c:formatCode>
                <c:ptCount val="8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</c:numCache>
            </c:numRef>
          </c:xVal>
          <c:yVal>
            <c:numRef>
              <c:f>Hertz!$V$115:$AC$115</c:f>
              <c:numCache>
                <c:formatCode>0.0</c:formatCode>
                <c:ptCount val="8"/>
                <c:pt idx="0">
                  <c:v>25.974025974025974</c:v>
                </c:pt>
                <c:pt idx="1">
                  <c:v>25.974025974025974</c:v>
                </c:pt>
                <c:pt idx="2">
                  <c:v>25.974025974025974</c:v>
                </c:pt>
                <c:pt idx="3">
                  <c:v>26.406926406926406</c:v>
                </c:pt>
                <c:pt idx="4">
                  <c:v>27.272727272727273</c:v>
                </c:pt>
                <c:pt idx="5">
                  <c:v>28.571428571428569</c:v>
                </c:pt>
                <c:pt idx="6">
                  <c:v>29.870129870129869</c:v>
                </c:pt>
                <c:pt idx="7">
                  <c:v>31.168831168831169</c:v>
                </c:pt>
              </c:numCache>
            </c:numRef>
          </c:yVal>
          <c:smooth val="1"/>
        </c:ser>
        <c:axId val="115302400"/>
        <c:axId val="115304320"/>
      </c:scatterChart>
      <c:valAx>
        <c:axId val="1153024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Gallons Per Minute</a:t>
                </a:r>
              </a:p>
            </c:rich>
          </c:tx>
          <c:layout>
            <c:manualLayout>
              <c:xMode val="edge"/>
              <c:yMode val="edge"/>
              <c:x val="0.40177580466148721"/>
              <c:y val="0.94453507340946163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304320"/>
        <c:crosses val="autoZero"/>
        <c:crossBetween val="midCat"/>
      </c:valAx>
      <c:valAx>
        <c:axId val="1153043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PSIG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4779771615008156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302400"/>
        <c:crosses val="autoZero"/>
        <c:crossBetween val="midCat"/>
      </c:valAx>
      <c:spPr>
        <a:solidFill>
          <a:srgbClr val="C0C0C0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90122086570477244"/>
          <c:y val="0.37030995106035891"/>
          <c:w val="9.4339622641509441E-2"/>
          <c:h val="0.2756933115823817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 zoomToFit="1"/>
  </sheetViews>
  <pageMargins left="0.75" right="0.75" top="1" bottom="1" header="0.5" footer="0.5"/>
  <pageSetup orientation="landscape" horizontalDpi="4294967293" verticalDpi="1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9"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0.23725</cdr:x>
      <cdr:y>0.15325</cdr:y>
    </cdr:from>
    <cdr:to>
      <cdr:x>0.24625</cdr:x>
      <cdr:y>0.186</cdr:y>
    </cdr:to>
    <cdr:sp macro="" textlink="">
      <cdr:nvSpPr>
        <cdr:cNvPr id="25635" name="Text Box 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36085" y="894800"/>
          <a:ext cx="77239" cy="1912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umped101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J115"/>
  <sheetViews>
    <sheetView showGridLines="0" tabSelected="1" workbookViewId="0">
      <selection activeCell="N12" sqref="N12"/>
    </sheetView>
  </sheetViews>
  <sheetFormatPr defaultRowHeight="12.75"/>
  <cols>
    <col min="1" max="6" width="7.7109375" customWidth="1"/>
    <col min="7" max="7" width="6.7109375" customWidth="1"/>
    <col min="8" max="8" width="8.7109375" customWidth="1"/>
    <col min="9" max="41" width="6.7109375" customWidth="1"/>
    <col min="42" max="42" width="7.7109375" customWidth="1"/>
    <col min="43" max="43" width="12.7109375" customWidth="1"/>
  </cols>
  <sheetData>
    <row r="2" spans="1:36" ht="19.5">
      <c r="B2" s="19" t="s">
        <v>89</v>
      </c>
    </row>
    <row r="3" spans="1:36">
      <c r="B3" s="13" t="s">
        <v>85</v>
      </c>
      <c r="G3" s="20"/>
      <c r="H3" s="20" t="s">
        <v>95</v>
      </c>
    </row>
    <row r="4" spans="1:36">
      <c r="B4" s="13"/>
      <c r="N4" s="2" t="s">
        <v>11</v>
      </c>
    </row>
    <row r="5" spans="1:36">
      <c r="B5" s="13" t="s">
        <v>72</v>
      </c>
    </row>
    <row r="6" spans="1:36">
      <c r="B6" s="13"/>
      <c r="N6" t="s">
        <v>88</v>
      </c>
      <c r="V6" s="18" t="s">
        <v>74</v>
      </c>
      <c r="W6" s="18" t="s">
        <v>75</v>
      </c>
      <c r="X6" s="18" t="s">
        <v>76</v>
      </c>
      <c r="Y6" s="18" t="s">
        <v>77</v>
      </c>
      <c r="Z6" s="18" t="s">
        <v>78</v>
      </c>
      <c r="AA6" s="18" t="s">
        <v>79</v>
      </c>
      <c r="AB6" s="18" t="s">
        <v>80</v>
      </c>
      <c r="AC6" s="18" t="s">
        <v>81</v>
      </c>
    </row>
    <row r="7" spans="1:36">
      <c r="N7" t="s">
        <v>98</v>
      </c>
      <c r="V7" s="4">
        <v>60</v>
      </c>
      <c r="W7" s="4">
        <v>60</v>
      </c>
      <c r="X7" s="4">
        <v>60</v>
      </c>
      <c r="Y7" s="4">
        <v>61</v>
      </c>
      <c r="Z7" s="4">
        <v>63</v>
      </c>
      <c r="AA7" s="4">
        <v>66</v>
      </c>
      <c r="AB7" s="4">
        <v>69</v>
      </c>
      <c r="AC7" s="4">
        <v>72</v>
      </c>
    </row>
    <row r="8" spans="1:36">
      <c r="B8" s="2" t="s">
        <v>10</v>
      </c>
      <c r="H8" s="2" t="s">
        <v>17</v>
      </c>
      <c r="O8" s="2"/>
    </row>
    <row r="10" spans="1:36">
      <c r="B10" t="s">
        <v>96</v>
      </c>
      <c r="H10" t="s">
        <v>13</v>
      </c>
      <c r="N10" t="s">
        <v>99</v>
      </c>
    </row>
    <row r="11" spans="1:36">
      <c r="G11" s="8"/>
      <c r="H11" s="7" t="s">
        <v>97</v>
      </c>
      <c r="N11" t="s">
        <v>100</v>
      </c>
    </row>
    <row r="13" spans="1:36">
      <c r="A13" s="9" t="s">
        <v>0</v>
      </c>
      <c r="B13" s="9" t="s">
        <v>1</v>
      </c>
      <c r="C13" s="10" t="s">
        <v>16</v>
      </c>
      <c r="D13" s="10" t="s">
        <v>15</v>
      </c>
      <c r="E13" s="10" t="s">
        <v>14</v>
      </c>
      <c r="F13" s="10"/>
      <c r="G13" s="9" t="s">
        <v>29</v>
      </c>
      <c r="H13" s="9" t="s">
        <v>7</v>
      </c>
      <c r="I13" s="9" t="s">
        <v>12</v>
      </c>
      <c r="J13" s="9" t="s">
        <v>8</v>
      </c>
      <c r="K13" s="9" t="s">
        <v>9</v>
      </c>
      <c r="L13" s="9"/>
      <c r="M13" s="9" t="s">
        <v>29</v>
      </c>
      <c r="N13" s="11" t="s">
        <v>2</v>
      </c>
      <c r="O13" s="11" t="s">
        <v>3</v>
      </c>
      <c r="P13" s="11" t="s">
        <v>4</v>
      </c>
      <c r="Q13" s="11" t="s">
        <v>5</v>
      </c>
      <c r="R13" s="9" t="s">
        <v>6</v>
      </c>
      <c r="S13" s="9" t="s">
        <v>23</v>
      </c>
      <c r="T13" s="9" t="s">
        <v>25</v>
      </c>
      <c r="U13" s="9" t="s">
        <v>27</v>
      </c>
      <c r="V13" s="11" t="s">
        <v>18</v>
      </c>
      <c r="W13" s="11" t="s">
        <v>19</v>
      </c>
      <c r="X13" s="11" t="s">
        <v>20</v>
      </c>
      <c r="Y13" s="11" t="s">
        <v>21</v>
      </c>
      <c r="Z13" s="9" t="s">
        <v>22</v>
      </c>
      <c r="AA13" s="9" t="s">
        <v>24</v>
      </c>
      <c r="AB13" s="9" t="s">
        <v>26</v>
      </c>
      <c r="AC13" s="9" t="s">
        <v>28</v>
      </c>
      <c r="AD13" s="9"/>
      <c r="AE13" s="9"/>
    </row>
    <row r="14" spans="1:36">
      <c r="N14" s="12"/>
      <c r="O14" s="12"/>
      <c r="P14" s="12"/>
      <c r="Q14" s="12"/>
      <c r="R14" s="8"/>
      <c r="S14" s="8"/>
      <c r="T14" s="8"/>
      <c r="U14" s="8"/>
      <c r="V14" s="12"/>
      <c r="W14" s="12"/>
      <c r="X14" s="12"/>
      <c r="Y14" s="12"/>
      <c r="Z14" s="8"/>
      <c r="AA14" s="8"/>
      <c r="AB14" s="8"/>
      <c r="AC14" s="8"/>
      <c r="AD14" s="8"/>
      <c r="AE14" s="8"/>
    </row>
    <row r="15" spans="1:36">
      <c r="A15">
        <v>60</v>
      </c>
      <c r="B15" s="3">
        <v>3450</v>
      </c>
      <c r="C15" s="6">
        <f>A15/60</f>
        <v>1</v>
      </c>
      <c r="D15" s="6">
        <v>1</v>
      </c>
      <c r="E15" s="6">
        <v>1</v>
      </c>
      <c r="F15" s="6"/>
      <c r="G15" s="9">
        <v>60</v>
      </c>
      <c r="H15" s="4">
        <v>100</v>
      </c>
      <c r="I15" s="4">
        <v>200</v>
      </c>
      <c r="J15" s="15">
        <f>I15/2.31</f>
        <v>86.580086580086572</v>
      </c>
      <c r="K15" s="4">
        <v>7.5</v>
      </c>
      <c r="L15" s="8"/>
      <c r="M15" s="9">
        <v>60</v>
      </c>
      <c r="N15" s="3">
        <v>0</v>
      </c>
      <c r="O15" s="3">
        <v>100</v>
      </c>
      <c r="P15" s="3">
        <v>200</v>
      </c>
      <c r="Q15" s="3">
        <v>300</v>
      </c>
      <c r="R15" s="3">
        <v>400</v>
      </c>
      <c r="S15" s="3">
        <v>500</v>
      </c>
      <c r="T15" s="3">
        <v>600</v>
      </c>
      <c r="U15" s="3">
        <v>700</v>
      </c>
      <c r="V15" s="3">
        <v>90</v>
      </c>
      <c r="W15" s="3">
        <v>90</v>
      </c>
      <c r="X15" s="3">
        <v>89</v>
      </c>
      <c r="Y15" s="3">
        <v>86</v>
      </c>
      <c r="Z15" s="3">
        <v>82</v>
      </c>
      <c r="AA15" s="3">
        <v>75</v>
      </c>
      <c r="AB15" s="3">
        <v>65</v>
      </c>
      <c r="AC15" s="3">
        <v>51</v>
      </c>
      <c r="AE15" s="8"/>
    </row>
    <row r="16" spans="1:36">
      <c r="A16">
        <v>59</v>
      </c>
      <c r="B16" s="1">
        <f t="shared" ref="B16:B45" si="0">(A16/60)*B$15</f>
        <v>3392.5</v>
      </c>
      <c r="C16" s="6">
        <f>A16/60</f>
        <v>0.98333333333333328</v>
      </c>
      <c r="D16" s="6">
        <f>C16*C16</f>
        <v>0.96694444444444438</v>
      </c>
      <c r="E16" s="6">
        <f>C16*D16</f>
        <v>0.95082870370370365</v>
      </c>
      <c r="F16" s="6"/>
      <c r="G16" s="9">
        <v>59</v>
      </c>
      <c r="H16" s="1">
        <f>H$15*$C16</f>
        <v>98.333333333333329</v>
      </c>
      <c r="I16" s="1">
        <f>I$15*$D16</f>
        <v>193.38888888888889</v>
      </c>
      <c r="J16" s="1">
        <f t="shared" ref="J16:J45" si="1">I16/2.31</f>
        <v>83.718133718133714</v>
      </c>
      <c r="K16" s="5">
        <f t="shared" ref="K16:K45" si="2">K$15*E16</f>
        <v>7.1312152777777778</v>
      </c>
      <c r="L16" s="5"/>
      <c r="M16" s="9">
        <v>59</v>
      </c>
      <c r="N16" s="1">
        <f>N$15*C16</f>
        <v>0</v>
      </c>
      <c r="O16" s="1">
        <f t="shared" ref="O16:U45" si="3">O$15*$C16</f>
        <v>98.333333333333329</v>
      </c>
      <c r="P16" s="1">
        <f t="shared" si="3"/>
        <v>196.66666666666666</v>
      </c>
      <c r="Q16" s="1">
        <f t="shared" si="3"/>
        <v>295</v>
      </c>
      <c r="R16" s="1">
        <f t="shared" si="3"/>
        <v>393.33333333333331</v>
      </c>
      <c r="S16" s="1">
        <f t="shared" si="3"/>
        <v>491.66666666666663</v>
      </c>
      <c r="T16" s="1">
        <f t="shared" si="3"/>
        <v>590</v>
      </c>
      <c r="U16" s="1">
        <f t="shared" si="3"/>
        <v>688.33333333333326</v>
      </c>
      <c r="V16" s="1">
        <f t="shared" ref="V16:AC16" si="4">V$15*$D16</f>
        <v>87.024999999999991</v>
      </c>
      <c r="W16" s="1">
        <f t="shared" si="4"/>
        <v>87.024999999999991</v>
      </c>
      <c r="X16" s="1">
        <f t="shared" si="4"/>
        <v>86.058055555555555</v>
      </c>
      <c r="Y16" s="1">
        <f t="shared" si="4"/>
        <v>83.157222222222217</v>
      </c>
      <c r="Z16" s="1">
        <f t="shared" si="4"/>
        <v>79.289444444444442</v>
      </c>
      <c r="AA16" s="1">
        <f t="shared" si="4"/>
        <v>72.520833333333329</v>
      </c>
      <c r="AB16" s="1">
        <f t="shared" si="4"/>
        <v>62.851388888888884</v>
      </c>
      <c r="AC16" s="1">
        <f t="shared" si="4"/>
        <v>49.314166666666665</v>
      </c>
      <c r="AD16" s="12"/>
      <c r="AE16" s="9"/>
      <c r="AF16" s="1"/>
      <c r="AG16" s="1"/>
      <c r="AH16" s="1"/>
      <c r="AI16" s="1"/>
      <c r="AJ16" s="1"/>
    </row>
    <row r="17" spans="1:36">
      <c r="A17">
        <v>58</v>
      </c>
      <c r="B17" s="1">
        <f t="shared" si="0"/>
        <v>3335</v>
      </c>
      <c r="C17" s="6">
        <f>A17/60</f>
        <v>0.96666666666666667</v>
      </c>
      <c r="D17" s="6">
        <f t="shared" ref="D17:D45" si="5">C17*C17</f>
        <v>0.93444444444444441</v>
      </c>
      <c r="E17" s="6">
        <f t="shared" ref="E17:E45" si="6">C17*D17</f>
        <v>0.90329629629629626</v>
      </c>
      <c r="F17" s="6"/>
      <c r="G17" s="9">
        <v>58</v>
      </c>
      <c r="H17" s="1">
        <f t="shared" ref="H17:H45" si="7">H$15*C17</f>
        <v>96.666666666666671</v>
      </c>
      <c r="I17" s="1">
        <f t="shared" ref="I17:I45" si="8">I$15*D17</f>
        <v>186.88888888888889</v>
      </c>
      <c r="J17" s="1">
        <f t="shared" si="1"/>
        <v>80.904280904280895</v>
      </c>
      <c r="K17" s="5">
        <f t="shared" si="2"/>
        <v>6.7747222222222216</v>
      </c>
      <c r="L17" s="5"/>
      <c r="M17" s="9">
        <v>58</v>
      </c>
      <c r="N17" s="1">
        <f t="shared" ref="N17:N45" si="9">N$15*C17</f>
        <v>0</v>
      </c>
      <c r="O17" s="1">
        <f t="shared" si="3"/>
        <v>96.666666666666671</v>
      </c>
      <c r="P17" s="1">
        <f t="shared" si="3"/>
        <v>193.33333333333334</v>
      </c>
      <c r="Q17" s="1">
        <f t="shared" si="3"/>
        <v>290</v>
      </c>
      <c r="R17" s="1">
        <f t="shared" si="3"/>
        <v>386.66666666666669</v>
      </c>
      <c r="S17" s="1">
        <f t="shared" si="3"/>
        <v>483.33333333333331</v>
      </c>
      <c r="T17" s="1">
        <f t="shared" si="3"/>
        <v>580</v>
      </c>
      <c r="U17" s="1">
        <f t="shared" si="3"/>
        <v>676.66666666666663</v>
      </c>
      <c r="V17" s="1">
        <f t="shared" ref="V17:AB26" si="10">V$15*$D17</f>
        <v>84.1</v>
      </c>
      <c r="W17" s="1">
        <f t="shared" si="10"/>
        <v>84.1</v>
      </c>
      <c r="X17" s="1">
        <f t="shared" si="10"/>
        <v>83.165555555555557</v>
      </c>
      <c r="Y17" s="1">
        <f t="shared" si="10"/>
        <v>80.362222222222215</v>
      </c>
      <c r="Z17" s="1">
        <f t="shared" si="10"/>
        <v>76.624444444444435</v>
      </c>
      <c r="AA17" s="1">
        <f t="shared" si="10"/>
        <v>70.083333333333329</v>
      </c>
      <c r="AB17" s="1">
        <f t="shared" si="10"/>
        <v>60.738888888888887</v>
      </c>
      <c r="AC17" s="1">
        <f t="shared" ref="AC17:AC45" si="11">AC$15*$D17</f>
        <v>47.656666666666666</v>
      </c>
      <c r="AD17" s="1"/>
      <c r="AE17" s="9"/>
      <c r="AF17" s="1"/>
      <c r="AG17" s="1"/>
      <c r="AH17" s="1"/>
      <c r="AI17" s="1"/>
      <c r="AJ17" s="1"/>
    </row>
    <row r="18" spans="1:36">
      <c r="A18">
        <v>57</v>
      </c>
      <c r="B18" s="1">
        <f t="shared" si="0"/>
        <v>3277.5</v>
      </c>
      <c r="C18" s="6">
        <f t="shared" ref="C18:C45" si="12">A18/60</f>
        <v>0.95</v>
      </c>
      <c r="D18" s="6">
        <f t="shared" si="5"/>
        <v>0.90249999999999997</v>
      </c>
      <c r="E18" s="6">
        <f t="shared" si="6"/>
        <v>0.85737499999999989</v>
      </c>
      <c r="F18" s="6"/>
      <c r="G18" s="9">
        <v>57</v>
      </c>
      <c r="H18" s="1">
        <f t="shared" si="7"/>
        <v>95</v>
      </c>
      <c r="I18" s="1">
        <f t="shared" si="8"/>
        <v>180.5</v>
      </c>
      <c r="J18" s="1">
        <f t="shared" si="1"/>
        <v>78.13852813852813</v>
      </c>
      <c r="K18" s="5">
        <f t="shared" si="2"/>
        <v>6.4303124999999994</v>
      </c>
      <c r="L18" s="5"/>
      <c r="M18" s="9">
        <v>57</v>
      </c>
      <c r="N18" s="1">
        <f t="shared" si="9"/>
        <v>0</v>
      </c>
      <c r="O18" s="1">
        <f t="shared" si="3"/>
        <v>95</v>
      </c>
      <c r="P18" s="1">
        <f t="shared" si="3"/>
        <v>190</v>
      </c>
      <c r="Q18" s="1">
        <f t="shared" si="3"/>
        <v>285</v>
      </c>
      <c r="R18" s="1">
        <f t="shared" si="3"/>
        <v>380</v>
      </c>
      <c r="S18" s="1">
        <f t="shared" si="3"/>
        <v>475</v>
      </c>
      <c r="T18" s="1">
        <f t="shared" si="3"/>
        <v>570</v>
      </c>
      <c r="U18" s="1">
        <f t="shared" si="3"/>
        <v>665</v>
      </c>
      <c r="V18" s="1">
        <f t="shared" si="10"/>
        <v>81.224999999999994</v>
      </c>
      <c r="W18" s="1">
        <f t="shared" si="10"/>
        <v>81.224999999999994</v>
      </c>
      <c r="X18" s="1">
        <f t="shared" si="10"/>
        <v>80.322499999999991</v>
      </c>
      <c r="Y18" s="1">
        <f t="shared" si="10"/>
        <v>77.614999999999995</v>
      </c>
      <c r="Z18" s="1">
        <f t="shared" si="10"/>
        <v>74.004999999999995</v>
      </c>
      <c r="AA18" s="1">
        <f t="shared" si="10"/>
        <v>67.6875</v>
      </c>
      <c r="AB18" s="1">
        <f t="shared" si="10"/>
        <v>58.662500000000001</v>
      </c>
      <c r="AC18" s="1">
        <f t="shared" si="11"/>
        <v>46.027499999999996</v>
      </c>
      <c r="AD18" s="1"/>
      <c r="AE18" s="9"/>
      <c r="AF18" s="1"/>
      <c r="AG18" s="1"/>
      <c r="AH18" s="1"/>
      <c r="AI18" s="1"/>
      <c r="AJ18" s="1"/>
    </row>
    <row r="19" spans="1:36">
      <c r="A19">
        <v>56</v>
      </c>
      <c r="B19" s="1">
        <f t="shared" si="0"/>
        <v>3220</v>
      </c>
      <c r="C19" s="6">
        <f t="shared" si="12"/>
        <v>0.93333333333333335</v>
      </c>
      <c r="D19" s="6">
        <f t="shared" si="5"/>
        <v>0.87111111111111117</v>
      </c>
      <c r="E19" s="6">
        <f t="shared" si="6"/>
        <v>0.81303703703703711</v>
      </c>
      <c r="F19" s="6"/>
      <c r="G19" s="9">
        <v>56</v>
      </c>
      <c r="H19" s="1">
        <f t="shared" si="7"/>
        <v>93.333333333333329</v>
      </c>
      <c r="I19" s="1">
        <f t="shared" si="8"/>
        <v>174.22222222222223</v>
      </c>
      <c r="J19" s="1">
        <f t="shared" si="1"/>
        <v>75.420875420875419</v>
      </c>
      <c r="K19" s="5">
        <f t="shared" si="2"/>
        <v>6.097777777777778</v>
      </c>
      <c r="L19" s="5"/>
      <c r="M19" s="9">
        <v>56</v>
      </c>
      <c r="N19" s="1">
        <f t="shared" si="9"/>
        <v>0</v>
      </c>
      <c r="O19" s="1">
        <f t="shared" si="3"/>
        <v>93.333333333333329</v>
      </c>
      <c r="P19" s="1">
        <f t="shared" si="3"/>
        <v>186.66666666666666</v>
      </c>
      <c r="Q19" s="1">
        <f t="shared" si="3"/>
        <v>280</v>
      </c>
      <c r="R19" s="1">
        <f t="shared" si="3"/>
        <v>373.33333333333331</v>
      </c>
      <c r="S19" s="1">
        <f t="shared" si="3"/>
        <v>466.66666666666669</v>
      </c>
      <c r="T19" s="1">
        <f t="shared" si="3"/>
        <v>560</v>
      </c>
      <c r="U19" s="1">
        <f t="shared" si="3"/>
        <v>653.33333333333337</v>
      </c>
      <c r="V19" s="1">
        <f t="shared" si="10"/>
        <v>78.400000000000006</v>
      </c>
      <c r="W19" s="1">
        <f t="shared" si="10"/>
        <v>78.400000000000006</v>
      </c>
      <c r="X19" s="1">
        <f t="shared" si="10"/>
        <v>77.528888888888901</v>
      </c>
      <c r="Y19" s="1">
        <f t="shared" si="10"/>
        <v>74.915555555555557</v>
      </c>
      <c r="Z19" s="1">
        <f t="shared" si="10"/>
        <v>71.431111111111122</v>
      </c>
      <c r="AA19" s="1">
        <f t="shared" si="10"/>
        <v>65.333333333333343</v>
      </c>
      <c r="AB19" s="1">
        <f t="shared" si="10"/>
        <v>56.622222222222227</v>
      </c>
      <c r="AC19" s="1">
        <f t="shared" si="11"/>
        <v>44.426666666666669</v>
      </c>
      <c r="AD19" s="1"/>
      <c r="AE19" s="9"/>
      <c r="AF19" s="1"/>
      <c r="AG19" s="1"/>
      <c r="AH19" s="1"/>
      <c r="AI19" s="1"/>
      <c r="AJ19" s="1"/>
    </row>
    <row r="20" spans="1:36">
      <c r="A20">
        <v>55</v>
      </c>
      <c r="B20" s="1">
        <f t="shared" si="0"/>
        <v>3162.5</v>
      </c>
      <c r="C20" s="6">
        <f t="shared" si="12"/>
        <v>0.91666666666666663</v>
      </c>
      <c r="D20" s="6">
        <f t="shared" si="5"/>
        <v>0.84027777777777768</v>
      </c>
      <c r="E20" s="6">
        <f t="shared" si="6"/>
        <v>0.77025462962962954</v>
      </c>
      <c r="F20" s="6"/>
      <c r="G20" s="9">
        <v>55</v>
      </c>
      <c r="H20" s="1">
        <f t="shared" si="7"/>
        <v>91.666666666666657</v>
      </c>
      <c r="I20" s="1">
        <f t="shared" si="8"/>
        <v>168.05555555555554</v>
      </c>
      <c r="J20" s="1">
        <f t="shared" si="1"/>
        <v>72.751322751322746</v>
      </c>
      <c r="K20" s="5">
        <f t="shared" si="2"/>
        <v>5.7769097222222214</v>
      </c>
      <c r="L20" s="5"/>
      <c r="M20" s="9">
        <v>55</v>
      </c>
      <c r="N20" s="1">
        <f t="shared" si="9"/>
        <v>0</v>
      </c>
      <c r="O20" s="1">
        <f t="shared" si="3"/>
        <v>91.666666666666657</v>
      </c>
      <c r="P20" s="1">
        <f t="shared" si="3"/>
        <v>183.33333333333331</v>
      </c>
      <c r="Q20" s="1">
        <f t="shared" si="3"/>
        <v>275</v>
      </c>
      <c r="R20" s="1">
        <f t="shared" si="3"/>
        <v>366.66666666666663</v>
      </c>
      <c r="S20" s="1">
        <f t="shared" si="3"/>
        <v>458.33333333333331</v>
      </c>
      <c r="T20" s="1">
        <f t="shared" si="3"/>
        <v>550</v>
      </c>
      <c r="U20" s="1">
        <f t="shared" si="3"/>
        <v>641.66666666666663</v>
      </c>
      <c r="V20" s="1">
        <f t="shared" si="10"/>
        <v>75.624999999999986</v>
      </c>
      <c r="W20" s="1">
        <f t="shared" si="10"/>
        <v>75.624999999999986</v>
      </c>
      <c r="X20" s="1">
        <f t="shared" si="10"/>
        <v>74.784722222222214</v>
      </c>
      <c r="Y20" s="1">
        <f t="shared" si="10"/>
        <v>72.263888888888886</v>
      </c>
      <c r="Z20" s="1">
        <f t="shared" si="10"/>
        <v>68.902777777777771</v>
      </c>
      <c r="AA20" s="1">
        <f t="shared" si="10"/>
        <v>63.020833333333329</v>
      </c>
      <c r="AB20" s="1">
        <f t="shared" si="10"/>
        <v>54.61805555555555</v>
      </c>
      <c r="AC20" s="1">
        <f t="shared" si="11"/>
        <v>42.854166666666664</v>
      </c>
      <c r="AD20" s="1"/>
      <c r="AE20" s="9"/>
      <c r="AF20" s="1"/>
    </row>
    <row r="21" spans="1:36">
      <c r="A21">
        <v>54</v>
      </c>
      <c r="B21" s="1">
        <f t="shared" si="0"/>
        <v>3105</v>
      </c>
      <c r="C21" s="6">
        <f t="shared" si="12"/>
        <v>0.9</v>
      </c>
      <c r="D21" s="6">
        <f t="shared" si="5"/>
        <v>0.81</v>
      </c>
      <c r="E21" s="6">
        <f t="shared" si="6"/>
        <v>0.72900000000000009</v>
      </c>
      <c r="F21" s="6"/>
      <c r="G21" s="9">
        <v>54</v>
      </c>
      <c r="H21" s="1">
        <f t="shared" si="7"/>
        <v>90</v>
      </c>
      <c r="I21" s="1">
        <f t="shared" si="8"/>
        <v>162</v>
      </c>
      <c r="J21" s="1">
        <f t="shared" si="1"/>
        <v>70.129870129870127</v>
      </c>
      <c r="K21" s="5">
        <f t="shared" si="2"/>
        <v>5.4675000000000011</v>
      </c>
      <c r="L21" s="5"/>
      <c r="M21" s="9">
        <v>54</v>
      </c>
      <c r="N21" s="1">
        <f t="shared" si="9"/>
        <v>0</v>
      </c>
      <c r="O21" s="1">
        <f t="shared" si="3"/>
        <v>90</v>
      </c>
      <c r="P21" s="1">
        <f t="shared" si="3"/>
        <v>180</v>
      </c>
      <c r="Q21" s="1">
        <f t="shared" si="3"/>
        <v>270</v>
      </c>
      <c r="R21" s="1">
        <f t="shared" si="3"/>
        <v>360</v>
      </c>
      <c r="S21" s="1">
        <f t="shared" si="3"/>
        <v>450</v>
      </c>
      <c r="T21" s="1">
        <f t="shared" si="3"/>
        <v>540</v>
      </c>
      <c r="U21" s="1">
        <f t="shared" si="3"/>
        <v>630</v>
      </c>
      <c r="V21" s="1">
        <f t="shared" si="10"/>
        <v>72.900000000000006</v>
      </c>
      <c r="W21" s="1">
        <f t="shared" si="10"/>
        <v>72.900000000000006</v>
      </c>
      <c r="X21" s="1">
        <f t="shared" si="10"/>
        <v>72.09</v>
      </c>
      <c r="Y21" s="1">
        <f t="shared" si="10"/>
        <v>69.660000000000011</v>
      </c>
      <c r="Z21" s="1">
        <f t="shared" si="10"/>
        <v>66.42</v>
      </c>
      <c r="AA21" s="1">
        <f t="shared" si="10"/>
        <v>60.750000000000007</v>
      </c>
      <c r="AB21" s="1">
        <f t="shared" si="10"/>
        <v>52.650000000000006</v>
      </c>
      <c r="AC21" s="1">
        <f t="shared" si="11"/>
        <v>41.31</v>
      </c>
      <c r="AD21" s="1"/>
      <c r="AE21" s="9"/>
    </row>
    <row r="22" spans="1:36">
      <c r="A22">
        <v>53</v>
      </c>
      <c r="B22" s="1">
        <f t="shared" si="0"/>
        <v>3047.5</v>
      </c>
      <c r="C22" s="6">
        <f t="shared" si="12"/>
        <v>0.8833333333333333</v>
      </c>
      <c r="D22" s="6">
        <f t="shared" si="5"/>
        <v>0.78027777777777774</v>
      </c>
      <c r="E22" s="6">
        <f t="shared" si="6"/>
        <v>0.68924537037037026</v>
      </c>
      <c r="F22" s="6"/>
      <c r="G22" s="9">
        <v>53</v>
      </c>
      <c r="H22" s="1">
        <f t="shared" si="7"/>
        <v>88.333333333333329</v>
      </c>
      <c r="I22" s="1">
        <f t="shared" si="8"/>
        <v>156.05555555555554</v>
      </c>
      <c r="J22" s="1">
        <f t="shared" si="1"/>
        <v>67.556517556517548</v>
      </c>
      <c r="K22" s="5">
        <f t="shared" si="2"/>
        <v>5.1693402777777768</v>
      </c>
      <c r="L22" s="5"/>
      <c r="M22" s="9">
        <v>53</v>
      </c>
      <c r="N22" s="1">
        <f t="shared" si="9"/>
        <v>0</v>
      </c>
      <c r="O22" s="1">
        <f t="shared" si="3"/>
        <v>88.333333333333329</v>
      </c>
      <c r="P22" s="1">
        <f t="shared" si="3"/>
        <v>176.66666666666666</v>
      </c>
      <c r="Q22" s="1">
        <f t="shared" si="3"/>
        <v>265</v>
      </c>
      <c r="R22" s="1">
        <f t="shared" si="3"/>
        <v>353.33333333333331</v>
      </c>
      <c r="S22" s="1">
        <f t="shared" si="3"/>
        <v>441.66666666666663</v>
      </c>
      <c r="T22" s="1">
        <f t="shared" si="3"/>
        <v>530</v>
      </c>
      <c r="U22" s="1">
        <f t="shared" si="3"/>
        <v>618.33333333333326</v>
      </c>
      <c r="V22" s="1">
        <f t="shared" si="10"/>
        <v>70.224999999999994</v>
      </c>
      <c r="W22" s="1">
        <f t="shared" si="10"/>
        <v>70.224999999999994</v>
      </c>
      <c r="X22" s="1">
        <f t="shared" si="10"/>
        <v>69.444722222222225</v>
      </c>
      <c r="Y22" s="1">
        <f t="shared" si="10"/>
        <v>67.103888888888889</v>
      </c>
      <c r="Z22" s="1">
        <f t="shared" si="10"/>
        <v>63.982777777777777</v>
      </c>
      <c r="AA22" s="1">
        <f t="shared" si="10"/>
        <v>58.520833333333329</v>
      </c>
      <c r="AB22" s="1">
        <f t="shared" si="10"/>
        <v>50.718055555555551</v>
      </c>
      <c r="AC22" s="1">
        <f t="shared" si="11"/>
        <v>39.794166666666662</v>
      </c>
      <c r="AD22" s="1"/>
      <c r="AE22" s="9"/>
      <c r="AF22" s="1"/>
      <c r="AG22" s="1"/>
      <c r="AH22" s="1"/>
    </row>
    <row r="23" spans="1:36">
      <c r="A23">
        <v>52</v>
      </c>
      <c r="B23" s="1">
        <f t="shared" si="0"/>
        <v>2990</v>
      </c>
      <c r="C23" s="6">
        <f t="shared" si="12"/>
        <v>0.8666666666666667</v>
      </c>
      <c r="D23" s="6">
        <f t="shared" si="5"/>
        <v>0.75111111111111117</v>
      </c>
      <c r="E23" s="6">
        <f t="shared" si="6"/>
        <v>0.65096296296296308</v>
      </c>
      <c r="F23" s="6"/>
      <c r="G23" s="9">
        <v>52</v>
      </c>
      <c r="H23" s="1">
        <f t="shared" si="7"/>
        <v>86.666666666666671</v>
      </c>
      <c r="I23" s="1">
        <f t="shared" si="8"/>
        <v>150.22222222222223</v>
      </c>
      <c r="J23" s="1">
        <f t="shared" si="1"/>
        <v>65.031265031265036</v>
      </c>
      <c r="K23" s="5">
        <f t="shared" si="2"/>
        <v>4.8822222222222234</v>
      </c>
      <c r="L23" s="5"/>
      <c r="M23" s="9">
        <v>52</v>
      </c>
      <c r="N23" s="1">
        <f t="shared" si="9"/>
        <v>0</v>
      </c>
      <c r="O23" s="1">
        <f t="shared" si="3"/>
        <v>86.666666666666671</v>
      </c>
      <c r="P23" s="1">
        <f t="shared" si="3"/>
        <v>173.33333333333334</v>
      </c>
      <c r="Q23" s="1">
        <f t="shared" si="3"/>
        <v>260</v>
      </c>
      <c r="R23" s="1">
        <f t="shared" si="3"/>
        <v>346.66666666666669</v>
      </c>
      <c r="S23" s="1">
        <f t="shared" si="3"/>
        <v>433.33333333333337</v>
      </c>
      <c r="T23" s="1">
        <f t="shared" si="3"/>
        <v>520</v>
      </c>
      <c r="U23" s="1">
        <f t="shared" si="3"/>
        <v>606.66666666666674</v>
      </c>
      <c r="V23" s="1">
        <f t="shared" si="10"/>
        <v>67.600000000000009</v>
      </c>
      <c r="W23" s="1">
        <f t="shared" si="10"/>
        <v>67.600000000000009</v>
      </c>
      <c r="X23" s="1">
        <f t="shared" si="10"/>
        <v>66.848888888888894</v>
      </c>
      <c r="Y23" s="1">
        <f t="shared" si="10"/>
        <v>64.595555555555563</v>
      </c>
      <c r="Z23" s="1">
        <f t="shared" si="10"/>
        <v>61.591111111111118</v>
      </c>
      <c r="AA23" s="1">
        <f t="shared" si="10"/>
        <v>56.333333333333336</v>
      </c>
      <c r="AB23" s="1">
        <f t="shared" si="10"/>
        <v>48.822222222222223</v>
      </c>
      <c r="AC23" s="1">
        <f t="shared" si="11"/>
        <v>38.306666666666672</v>
      </c>
      <c r="AD23" s="1"/>
      <c r="AE23" s="9"/>
    </row>
    <row r="24" spans="1:36">
      <c r="A24">
        <v>51</v>
      </c>
      <c r="B24" s="1">
        <f t="shared" si="0"/>
        <v>2932.5</v>
      </c>
      <c r="C24" s="6">
        <f t="shared" si="12"/>
        <v>0.85</v>
      </c>
      <c r="D24" s="6">
        <f t="shared" si="5"/>
        <v>0.72249999999999992</v>
      </c>
      <c r="E24" s="6">
        <f t="shared" si="6"/>
        <v>0.61412499999999992</v>
      </c>
      <c r="F24" s="6"/>
      <c r="G24" s="9">
        <v>51</v>
      </c>
      <c r="H24" s="1">
        <f t="shared" si="7"/>
        <v>85</v>
      </c>
      <c r="I24" s="1">
        <f t="shared" si="8"/>
        <v>144.49999999999997</v>
      </c>
      <c r="J24" s="1">
        <f t="shared" si="1"/>
        <v>62.554112554112542</v>
      </c>
      <c r="K24" s="5">
        <f t="shared" si="2"/>
        <v>4.6059374999999996</v>
      </c>
      <c r="L24" s="5"/>
      <c r="M24" s="9">
        <v>51</v>
      </c>
      <c r="N24" s="1">
        <f t="shared" si="9"/>
        <v>0</v>
      </c>
      <c r="O24" s="1">
        <f t="shared" si="3"/>
        <v>85</v>
      </c>
      <c r="P24" s="1">
        <f t="shared" si="3"/>
        <v>170</v>
      </c>
      <c r="Q24" s="1">
        <f t="shared" si="3"/>
        <v>255</v>
      </c>
      <c r="R24" s="1">
        <f t="shared" si="3"/>
        <v>340</v>
      </c>
      <c r="S24" s="1">
        <f t="shared" si="3"/>
        <v>425</v>
      </c>
      <c r="T24" s="1">
        <f t="shared" si="3"/>
        <v>510</v>
      </c>
      <c r="U24" s="1">
        <f t="shared" si="3"/>
        <v>595</v>
      </c>
      <c r="V24" s="1">
        <f t="shared" si="10"/>
        <v>65.024999999999991</v>
      </c>
      <c r="W24" s="1">
        <f t="shared" si="10"/>
        <v>65.024999999999991</v>
      </c>
      <c r="X24" s="1">
        <f t="shared" si="10"/>
        <v>64.302499999999995</v>
      </c>
      <c r="Y24" s="1">
        <f t="shared" si="10"/>
        <v>62.134999999999991</v>
      </c>
      <c r="Z24" s="1">
        <f t="shared" si="10"/>
        <v>59.24499999999999</v>
      </c>
      <c r="AA24" s="1">
        <f t="shared" si="10"/>
        <v>54.187499999999993</v>
      </c>
      <c r="AB24" s="1">
        <f t="shared" si="10"/>
        <v>46.962499999999991</v>
      </c>
      <c r="AC24" s="1">
        <f t="shared" si="11"/>
        <v>36.847499999999997</v>
      </c>
      <c r="AD24" s="1"/>
      <c r="AE24" s="9"/>
    </row>
    <row r="25" spans="1:36">
      <c r="A25">
        <v>50</v>
      </c>
      <c r="B25" s="1">
        <f t="shared" si="0"/>
        <v>2875</v>
      </c>
      <c r="C25" s="6">
        <f t="shared" si="12"/>
        <v>0.83333333333333337</v>
      </c>
      <c r="D25" s="6">
        <f t="shared" si="5"/>
        <v>0.69444444444444453</v>
      </c>
      <c r="E25" s="6">
        <f t="shared" si="6"/>
        <v>0.57870370370370383</v>
      </c>
      <c r="F25" s="6"/>
      <c r="G25" s="9">
        <v>50</v>
      </c>
      <c r="H25" s="1">
        <f t="shared" si="7"/>
        <v>83.333333333333343</v>
      </c>
      <c r="I25" s="1">
        <f t="shared" si="8"/>
        <v>138.88888888888891</v>
      </c>
      <c r="J25" s="1">
        <f t="shared" si="1"/>
        <v>60.125060125060138</v>
      </c>
      <c r="K25" s="5">
        <f t="shared" si="2"/>
        <v>4.3402777777777786</v>
      </c>
      <c r="L25" s="5"/>
      <c r="M25" s="9">
        <v>50</v>
      </c>
      <c r="N25" s="1">
        <f t="shared" si="9"/>
        <v>0</v>
      </c>
      <c r="O25" s="1">
        <f t="shared" si="3"/>
        <v>83.333333333333343</v>
      </c>
      <c r="P25" s="1">
        <f t="shared" si="3"/>
        <v>166.66666666666669</v>
      </c>
      <c r="Q25" s="1">
        <f t="shared" si="3"/>
        <v>250</v>
      </c>
      <c r="R25" s="1">
        <f t="shared" si="3"/>
        <v>333.33333333333337</v>
      </c>
      <c r="S25" s="1">
        <f t="shared" si="3"/>
        <v>416.66666666666669</v>
      </c>
      <c r="T25" s="1">
        <f t="shared" si="3"/>
        <v>500</v>
      </c>
      <c r="U25" s="1">
        <f t="shared" si="3"/>
        <v>583.33333333333337</v>
      </c>
      <c r="V25" s="1">
        <f t="shared" si="10"/>
        <v>62.500000000000007</v>
      </c>
      <c r="W25" s="1">
        <f t="shared" si="10"/>
        <v>62.500000000000007</v>
      </c>
      <c r="X25" s="1">
        <f t="shared" si="10"/>
        <v>61.805555555555564</v>
      </c>
      <c r="Y25" s="1">
        <f t="shared" si="10"/>
        <v>59.722222222222229</v>
      </c>
      <c r="Z25" s="1">
        <f t="shared" si="10"/>
        <v>56.94444444444445</v>
      </c>
      <c r="AA25" s="1">
        <f t="shared" si="10"/>
        <v>52.083333333333343</v>
      </c>
      <c r="AB25" s="1">
        <f t="shared" si="10"/>
        <v>45.138888888888893</v>
      </c>
      <c r="AC25" s="1">
        <f t="shared" si="11"/>
        <v>35.416666666666671</v>
      </c>
      <c r="AD25" s="1"/>
      <c r="AE25" s="9"/>
    </row>
    <row r="26" spans="1:36">
      <c r="A26">
        <v>49</v>
      </c>
      <c r="B26" s="1">
        <f t="shared" si="0"/>
        <v>2817.5</v>
      </c>
      <c r="C26" s="6">
        <f t="shared" si="12"/>
        <v>0.81666666666666665</v>
      </c>
      <c r="D26" s="6">
        <f t="shared" si="5"/>
        <v>0.66694444444444445</v>
      </c>
      <c r="E26" s="6">
        <f t="shared" si="6"/>
        <v>0.54467129629629629</v>
      </c>
      <c r="F26" s="6"/>
      <c r="G26" s="9">
        <v>49</v>
      </c>
      <c r="H26" s="1">
        <f t="shared" si="7"/>
        <v>81.666666666666671</v>
      </c>
      <c r="I26" s="1">
        <f t="shared" si="8"/>
        <v>133.38888888888889</v>
      </c>
      <c r="J26" s="1">
        <f t="shared" si="1"/>
        <v>57.744107744107744</v>
      </c>
      <c r="K26" s="5">
        <f t="shared" si="2"/>
        <v>4.0850347222222219</v>
      </c>
      <c r="L26" s="5"/>
      <c r="M26" s="9">
        <v>49</v>
      </c>
      <c r="N26" s="1">
        <f t="shared" si="9"/>
        <v>0</v>
      </c>
      <c r="O26" s="1">
        <f t="shared" si="3"/>
        <v>81.666666666666671</v>
      </c>
      <c r="P26" s="1">
        <f t="shared" si="3"/>
        <v>163.33333333333334</v>
      </c>
      <c r="Q26" s="1">
        <f t="shared" si="3"/>
        <v>245</v>
      </c>
      <c r="R26" s="1">
        <f t="shared" si="3"/>
        <v>326.66666666666669</v>
      </c>
      <c r="S26" s="1">
        <f t="shared" si="3"/>
        <v>408.33333333333331</v>
      </c>
      <c r="T26" s="1">
        <f t="shared" si="3"/>
        <v>490</v>
      </c>
      <c r="U26" s="1">
        <f t="shared" si="3"/>
        <v>571.66666666666663</v>
      </c>
      <c r="V26" s="1">
        <f t="shared" si="10"/>
        <v>60.024999999999999</v>
      </c>
      <c r="W26" s="1">
        <f t="shared" si="10"/>
        <v>60.024999999999999</v>
      </c>
      <c r="X26" s="1">
        <f t="shared" si="10"/>
        <v>59.358055555555559</v>
      </c>
      <c r="Y26" s="1">
        <f t="shared" si="10"/>
        <v>57.357222222222219</v>
      </c>
      <c r="Z26" s="1">
        <f t="shared" si="10"/>
        <v>54.689444444444447</v>
      </c>
      <c r="AA26" s="1">
        <f t="shared" si="10"/>
        <v>50.020833333333336</v>
      </c>
      <c r="AB26" s="1">
        <f t="shared" si="10"/>
        <v>43.351388888888891</v>
      </c>
      <c r="AC26" s="1">
        <f t="shared" si="11"/>
        <v>34.014166666666668</v>
      </c>
      <c r="AD26" s="1"/>
      <c r="AE26" s="9"/>
    </row>
    <row r="27" spans="1:36">
      <c r="A27">
        <v>48</v>
      </c>
      <c r="B27" s="1">
        <f t="shared" si="0"/>
        <v>2760</v>
      </c>
      <c r="C27" s="6">
        <f t="shared" si="12"/>
        <v>0.8</v>
      </c>
      <c r="D27" s="6">
        <f t="shared" si="5"/>
        <v>0.64000000000000012</v>
      </c>
      <c r="E27" s="6">
        <f t="shared" si="6"/>
        <v>0.51200000000000012</v>
      </c>
      <c r="F27" s="6"/>
      <c r="G27" s="9">
        <v>48</v>
      </c>
      <c r="H27" s="1">
        <f t="shared" si="7"/>
        <v>80</v>
      </c>
      <c r="I27" s="1">
        <f t="shared" si="8"/>
        <v>128.00000000000003</v>
      </c>
      <c r="J27" s="1">
        <f t="shared" si="1"/>
        <v>55.411255411255425</v>
      </c>
      <c r="K27" s="5">
        <f t="shared" si="2"/>
        <v>3.8400000000000007</v>
      </c>
      <c r="L27" s="5"/>
      <c r="M27" s="9">
        <v>48</v>
      </c>
      <c r="N27" s="1">
        <f t="shared" si="9"/>
        <v>0</v>
      </c>
      <c r="O27" s="1">
        <f t="shared" si="3"/>
        <v>80</v>
      </c>
      <c r="P27" s="1">
        <f t="shared" si="3"/>
        <v>160</v>
      </c>
      <c r="Q27" s="1">
        <f t="shared" si="3"/>
        <v>240</v>
      </c>
      <c r="R27" s="1">
        <f t="shared" si="3"/>
        <v>320</v>
      </c>
      <c r="S27" s="1">
        <f t="shared" si="3"/>
        <v>400</v>
      </c>
      <c r="T27" s="1">
        <f t="shared" si="3"/>
        <v>480</v>
      </c>
      <c r="U27" s="1">
        <f t="shared" si="3"/>
        <v>560</v>
      </c>
      <c r="V27" s="1">
        <f t="shared" ref="V27:AB36" si="13">V$15*$D27</f>
        <v>57.600000000000009</v>
      </c>
      <c r="W27" s="1">
        <f t="shared" si="13"/>
        <v>57.600000000000009</v>
      </c>
      <c r="X27" s="1">
        <f t="shared" si="13"/>
        <v>56.960000000000008</v>
      </c>
      <c r="Y27" s="1">
        <f t="shared" si="13"/>
        <v>55.040000000000013</v>
      </c>
      <c r="Z27" s="1">
        <f t="shared" si="13"/>
        <v>52.480000000000011</v>
      </c>
      <c r="AA27" s="1">
        <f t="shared" si="13"/>
        <v>48.000000000000007</v>
      </c>
      <c r="AB27" s="1">
        <f t="shared" si="13"/>
        <v>41.600000000000009</v>
      </c>
      <c r="AC27" s="1">
        <f t="shared" si="11"/>
        <v>32.640000000000008</v>
      </c>
      <c r="AD27" s="1"/>
      <c r="AE27" s="9"/>
    </row>
    <row r="28" spans="1:36">
      <c r="A28">
        <v>47</v>
      </c>
      <c r="B28" s="1">
        <f t="shared" si="0"/>
        <v>2702.5</v>
      </c>
      <c r="C28" s="6">
        <f t="shared" si="12"/>
        <v>0.78333333333333333</v>
      </c>
      <c r="D28" s="6">
        <f t="shared" si="5"/>
        <v>0.61361111111111111</v>
      </c>
      <c r="E28" s="6">
        <f t="shared" si="6"/>
        <v>0.48066203703703703</v>
      </c>
      <c r="F28" s="6"/>
      <c r="G28" s="9">
        <v>47</v>
      </c>
      <c r="H28" s="1">
        <f t="shared" si="7"/>
        <v>78.333333333333329</v>
      </c>
      <c r="I28" s="1">
        <f t="shared" si="8"/>
        <v>122.72222222222223</v>
      </c>
      <c r="J28" s="1">
        <f t="shared" si="1"/>
        <v>53.126503126503131</v>
      </c>
      <c r="K28" s="5">
        <f t="shared" si="2"/>
        <v>3.6049652777777776</v>
      </c>
      <c r="L28" s="5"/>
      <c r="M28" s="9">
        <v>47</v>
      </c>
      <c r="N28" s="1">
        <f t="shared" si="9"/>
        <v>0</v>
      </c>
      <c r="O28" s="1">
        <f t="shared" si="3"/>
        <v>78.333333333333329</v>
      </c>
      <c r="P28" s="1">
        <f t="shared" si="3"/>
        <v>156.66666666666666</v>
      </c>
      <c r="Q28" s="1">
        <f t="shared" si="3"/>
        <v>235</v>
      </c>
      <c r="R28" s="1">
        <f t="shared" si="3"/>
        <v>313.33333333333331</v>
      </c>
      <c r="S28" s="1">
        <f t="shared" si="3"/>
        <v>391.66666666666669</v>
      </c>
      <c r="T28" s="1">
        <f t="shared" si="3"/>
        <v>470</v>
      </c>
      <c r="U28" s="1">
        <f t="shared" si="3"/>
        <v>548.33333333333337</v>
      </c>
      <c r="V28" s="1">
        <f t="shared" si="13"/>
        <v>55.225000000000001</v>
      </c>
      <c r="W28" s="1">
        <f t="shared" si="13"/>
        <v>55.225000000000001</v>
      </c>
      <c r="X28" s="1">
        <f t="shared" si="13"/>
        <v>54.611388888888889</v>
      </c>
      <c r="Y28" s="1">
        <f t="shared" si="13"/>
        <v>52.770555555555553</v>
      </c>
      <c r="Z28" s="1">
        <f t="shared" si="13"/>
        <v>50.316111111111113</v>
      </c>
      <c r="AA28" s="1">
        <f t="shared" si="13"/>
        <v>46.020833333333336</v>
      </c>
      <c r="AB28" s="1">
        <f t="shared" si="13"/>
        <v>39.884722222222223</v>
      </c>
      <c r="AC28" s="1">
        <f t="shared" si="11"/>
        <v>31.294166666666666</v>
      </c>
      <c r="AD28" s="1"/>
      <c r="AE28" s="9"/>
    </row>
    <row r="29" spans="1:36">
      <c r="A29">
        <v>46</v>
      </c>
      <c r="B29" s="1">
        <f t="shared" si="0"/>
        <v>2645</v>
      </c>
      <c r="C29" s="6">
        <f t="shared" si="12"/>
        <v>0.76666666666666672</v>
      </c>
      <c r="D29" s="6">
        <f t="shared" si="5"/>
        <v>0.58777777777777784</v>
      </c>
      <c r="E29" s="6">
        <f t="shared" si="6"/>
        <v>0.45062962962962971</v>
      </c>
      <c r="F29" s="6"/>
      <c r="G29" s="9">
        <v>46</v>
      </c>
      <c r="H29" s="1">
        <f t="shared" si="7"/>
        <v>76.666666666666671</v>
      </c>
      <c r="I29" s="1">
        <f t="shared" si="8"/>
        <v>117.55555555555557</v>
      </c>
      <c r="J29" s="1">
        <f t="shared" si="1"/>
        <v>50.889850889850898</v>
      </c>
      <c r="K29" s="5">
        <f t="shared" si="2"/>
        <v>3.379722222222223</v>
      </c>
      <c r="L29" s="5"/>
      <c r="M29" s="9">
        <v>46</v>
      </c>
      <c r="N29" s="1">
        <f t="shared" si="9"/>
        <v>0</v>
      </c>
      <c r="O29" s="1">
        <f t="shared" si="3"/>
        <v>76.666666666666671</v>
      </c>
      <c r="P29" s="1">
        <f t="shared" si="3"/>
        <v>153.33333333333334</v>
      </c>
      <c r="Q29" s="1">
        <f t="shared" si="3"/>
        <v>230.00000000000003</v>
      </c>
      <c r="R29" s="1">
        <f t="shared" si="3"/>
        <v>306.66666666666669</v>
      </c>
      <c r="S29" s="1">
        <f t="shared" si="3"/>
        <v>383.33333333333337</v>
      </c>
      <c r="T29" s="1">
        <f t="shared" si="3"/>
        <v>460.00000000000006</v>
      </c>
      <c r="U29" s="1">
        <f t="shared" si="3"/>
        <v>536.66666666666674</v>
      </c>
      <c r="V29" s="1">
        <f t="shared" si="13"/>
        <v>52.900000000000006</v>
      </c>
      <c r="W29" s="1">
        <f t="shared" si="13"/>
        <v>52.900000000000006</v>
      </c>
      <c r="X29" s="1">
        <f t="shared" si="13"/>
        <v>52.312222222222225</v>
      </c>
      <c r="Y29" s="1">
        <f t="shared" si="13"/>
        <v>50.548888888888897</v>
      </c>
      <c r="Z29" s="1">
        <f t="shared" si="13"/>
        <v>48.19777777777778</v>
      </c>
      <c r="AA29" s="1">
        <f t="shared" si="13"/>
        <v>44.083333333333336</v>
      </c>
      <c r="AB29" s="1">
        <f t="shared" si="13"/>
        <v>38.205555555555563</v>
      </c>
      <c r="AC29" s="1">
        <f t="shared" si="11"/>
        <v>29.97666666666667</v>
      </c>
      <c r="AD29" s="1"/>
      <c r="AE29" s="9"/>
    </row>
    <row r="30" spans="1:36">
      <c r="A30">
        <v>45</v>
      </c>
      <c r="B30" s="1">
        <f t="shared" si="0"/>
        <v>2587.5</v>
      </c>
      <c r="C30" s="6">
        <f t="shared" si="12"/>
        <v>0.75</v>
      </c>
      <c r="D30" s="6">
        <f t="shared" si="5"/>
        <v>0.5625</v>
      </c>
      <c r="E30" s="6">
        <f t="shared" si="6"/>
        <v>0.421875</v>
      </c>
      <c r="F30" s="6"/>
      <c r="G30" s="9">
        <v>45</v>
      </c>
      <c r="H30" s="1">
        <f t="shared" si="7"/>
        <v>75</v>
      </c>
      <c r="I30" s="1">
        <f t="shared" si="8"/>
        <v>112.5</v>
      </c>
      <c r="J30" s="1">
        <f t="shared" si="1"/>
        <v>48.701298701298697</v>
      </c>
      <c r="K30" s="5">
        <f t="shared" si="2"/>
        <v>3.1640625</v>
      </c>
      <c r="L30" s="5"/>
      <c r="M30" s="9">
        <v>45</v>
      </c>
      <c r="N30" s="1">
        <f t="shared" si="9"/>
        <v>0</v>
      </c>
      <c r="O30" s="1">
        <f t="shared" si="3"/>
        <v>75</v>
      </c>
      <c r="P30" s="1">
        <f t="shared" si="3"/>
        <v>150</v>
      </c>
      <c r="Q30" s="1">
        <f t="shared" si="3"/>
        <v>225</v>
      </c>
      <c r="R30" s="1">
        <f t="shared" si="3"/>
        <v>300</v>
      </c>
      <c r="S30" s="1">
        <f t="shared" si="3"/>
        <v>375</v>
      </c>
      <c r="T30" s="1">
        <f t="shared" si="3"/>
        <v>450</v>
      </c>
      <c r="U30" s="1">
        <f t="shared" si="3"/>
        <v>525</v>
      </c>
      <c r="V30" s="1">
        <f t="shared" si="13"/>
        <v>50.625</v>
      </c>
      <c r="W30" s="1">
        <f t="shared" si="13"/>
        <v>50.625</v>
      </c>
      <c r="X30" s="1">
        <f t="shared" si="13"/>
        <v>50.0625</v>
      </c>
      <c r="Y30" s="1">
        <f t="shared" si="13"/>
        <v>48.375</v>
      </c>
      <c r="Z30" s="1">
        <f t="shared" si="13"/>
        <v>46.125</v>
      </c>
      <c r="AA30" s="1">
        <f t="shared" si="13"/>
        <v>42.1875</v>
      </c>
      <c r="AB30" s="1">
        <f t="shared" si="13"/>
        <v>36.5625</v>
      </c>
      <c r="AC30" s="1">
        <f t="shared" si="11"/>
        <v>28.6875</v>
      </c>
      <c r="AD30" s="1"/>
      <c r="AE30" s="9"/>
    </row>
    <row r="31" spans="1:36">
      <c r="A31">
        <v>44</v>
      </c>
      <c r="B31" s="1">
        <f t="shared" si="0"/>
        <v>2530</v>
      </c>
      <c r="C31" s="6">
        <f t="shared" si="12"/>
        <v>0.73333333333333328</v>
      </c>
      <c r="D31" s="6">
        <f t="shared" si="5"/>
        <v>0.53777777777777769</v>
      </c>
      <c r="E31" s="6">
        <f t="shared" si="6"/>
        <v>0.39437037037037026</v>
      </c>
      <c r="F31" s="6"/>
      <c r="G31" s="9">
        <v>44</v>
      </c>
      <c r="H31" s="1">
        <f t="shared" si="7"/>
        <v>73.333333333333329</v>
      </c>
      <c r="I31" s="1">
        <f t="shared" si="8"/>
        <v>107.55555555555554</v>
      </c>
      <c r="J31" s="1">
        <f t="shared" si="1"/>
        <v>46.560846560846556</v>
      </c>
      <c r="K31" s="5">
        <f t="shared" si="2"/>
        <v>2.957777777777777</v>
      </c>
      <c r="L31" s="5"/>
      <c r="M31" s="9">
        <v>44</v>
      </c>
      <c r="N31" s="1">
        <f t="shared" si="9"/>
        <v>0</v>
      </c>
      <c r="O31" s="1">
        <f t="shared" si="3"/>
        <v>73.333333333333329</v>
      </c>
      <c r="P31" s="1">
        <f t="shared" si="3"/>
        <v>146.66666666666666</v>
      </c>
      <c r="Q31" s="1">
        <f t="shared" si="3"/>
        <v>219.99999999999997</v>
      </c>
      <c r="R31" s="1">
        <f t="shared" si="3"/>
        <v>293.33333333333331</v>
      </c>
      <c r="S31" s="1">
        <f t="shared" si="3"/>
        <v>366.66666666666663</v>
      </c>
      <c r="T31" s="1">
        <f t="shared" si="3"/>
        <v>439.99999999999994</v>
      </c>
      <c r="U31" s="1">
        <f t="shared" si="3"/>
        <v>513.33333333333326</v>
      </c>
      <c r="V31" s="1">
        <f t="shared" si="13"/>
        <v>48.399999999999991</v>
      </c>
      <c r="W31" s="1">
        <f t="shared" si="13"/>
        <v>48.399999999999991</v>
      </c>
      <c r="X31" s="1">
        <f t="shared" si="13"/>
        <v>47.862222222222215</v>
      </c>
      <c r="Y31" s="1">
        <f t="shared" si="13"/>
        <v>46.248888888888878</v>
      </c>
      <c r="Z31" s="1">
        <f t="shared" si="13"/>
        <v>44.097777777777772</v>
      </c>
      <c r="AA31" s="1">
        <f t="shared" si="13"/>
        <v>40.333333333333329</v>
      </c>
      <c r="AB31" s="1">
        <f t="shared" si="13"/>
        <v>34.955555555555549</v>
      </c>
      <c r="AC31" s="1">
        <f t="shared" si="11"/>
        <v>27.426666666666662</v>
      </c>
      <c r="AD31" s="1"/>
      <c r="AE31" s="9"/>
    </row>
    <row r="32" spans="1:36">
      <c r="A32">
        <v>43</v>
      </c>
      <c r="B32" s="1">
        <f t="shared" si="0"/>
        <v>2472.5</v>
      </c>
      <c r="C32" s="6">
        <f t="shared" si="12"/>
        <v>0.71666666666666667</v>
      </c>
      <c r="D32" s="6">
        <f t="shared" si="5"/>
        <v>0.51361111111111113</v>
      </c>
      <c r="E32" s="6">
        <f t="shared" si="6"/>
        <v>0.36808796296296298</v>
      </c>
      <c r="F32" s="6"/>
      <c r="G32" s="9">
        <v>43</v>
      </c>
      <c r="H32" s="1">
        <f t="shared" si="7"/>
        <v>71.666666666666671</v>
      </c>
      <c r="I32" s="1">
        <f t="shared" si="8"/>
        <v>102.72222222222223</v>
      </c>
      <c r="J32" s="1">
        <f t="shared" si="1"/>
        <v>44.46849446849447</v>
      </c>
      <c r="K32" s="5">
        <f t="shared" si="2"/>
        <v>2.7606597222222224</v>
      </c>
      <c r="L32" s="5"/>
      <c r="M32" s="9">
        <v>43</v>
      </c>
      <c r="N32" s="1">
        <f t="shared" si="9"/>
        <v>0</v>
      </c>
      <c r="O32" s="1">
        <f t="shared" si="3"/>
        <v>71.666666666666671</v>
      </c>
      <c r="P32" s="1">
        <f t="shared" si="3"/>
        <v>143.33333333333334</v>
      </c>
      <c r="Q32" s="1">
        <f t="shared" si="3"/>
        <v>215</v>
      </c>
      <c r="R32" s="1">
        <f t="shared" si="3"/>
        <v>286.66666666666669</v>
      </c>
      <c r="S32" s="1">
        <f t="shared" si="3"/>
        <v>358.33333333333331</v>
      </c>
      <c r="T32" s="1">
        <f t="shared" si="3"/>
        <v>430</v>
      </c>
      <c r="U32" s="1">
        <f t="shared" si="3"/>
        <v>501.66666666666669</v>
      </c>
      <c r="V32" s="1">
        <f t="shared" si="13"/>
        <v>46.225000000000001</v>
      </c>
      <c r="W32" s="1">
        <f t="shared" si="13"/>
        <v>46.225000000000001</v>
      </c>
      <c r="X32" s="1">
        <f t="shared" si="13"/>
        <v>45.711388888888891</v>
      </c>
      <c r="Y32" s="1">
        <f t="shared" si="13"/>
        <v>44.170555555555559</v>
      </c>
      <c r="Z32" s="1">
        <f t="shared" si="13"/>
        <v>42.11611111111111</v>
      </c>
      <c r="AA32" s="1">
        <f t="shared" si="13"/>
        <v>38.520833333333336</v>
      </c>
      <c r="AB32" s="1">
        <f t="shared" si="13"/>
        <v>33.384722222222223</v>
      </c>
      <c r="AC32" s="1">
        <f t="shared" si="11"/>
        <v>26.194166666666668</v>
      </c>
      <c r="AD32" s="1"/>
      <c r="AE32" s="9"/>
    </row>
    <row r="33" spans="1:31">
      <c r="A33">
        <v>42</v>
      </c>
      <c r="B33" s="1">
        <f t="shared" si="0"/>
        <v>2415</v>
      </c>
      <c r="C33" s="6">
        <f t="shared" si="12"/>
        <v>0.7</v>
      </c>
      <c r="D33" s="6">
        <f t="shared" si="5"/>
        <v>0.48999999999999994</v>
      </c>
      <c r="E33" s="6">
        <f t="shared" si="6"/>
        <v>0.34299999999999992</v>
      </c>
      <c r="F33" s="6"/>
      <c r="G33" s="9">
        <v>42</v>
      </c>
      <c r="H33" s="1">
        <f t="shared" si="7"/>
        <v>70</v>
      </c>
      <c r="I33" s="1">
        <f t="shared" si="8"/>
        <v>97.999999999999986</v>
      </c>
      <c r="J33" s="1">
        <f t="shared" si="1"/>
        <v>42.424242424242415</v>
      </c>
      <c r="K33" s="5">
        <f t="shared" si="2"/>
        <v>2.5724999999999993</v>
      </c>
      <c r="L33" s="5"/>
      <c r="M33" s="9">
        <v>42</v>
      </c>
      <c r="N33" s="1">
        <f t="shared" si="9"/>
        <v>0</v>
      </c>
      <c r="O33" s="1">
        <f t="shared" si="3"/>
        <v>70</v>
      </c>
      <c r="P33" s="1">
        <f t="shared" si="3"/>
        <v>140</v>
      </c>
      <c r="Q33" s="1">
        <f t="shared" si="3"/>
        <v>210</v>
      </c>
      <c r="R33" s="1">
        <f t="shared" si="3"/>
        <v>280</v>
      </c>
      <c r="S33" s="1">
        <f t="shared" si="3"/>
        <v>350</v>
      </c>
      <c r="T33" s="1">
        <f t="shared" si="3"/>
        <v>420</v>
      </c>
      <c r="U33" s="1">
        <f t="shared" si="3"/>
        <v>489.99999999999994</v>
      </c>
      <c r="V33" s="1">
        <f t="shared" si="13"/>
        <v>44.099999999999994</v>
      </c>
      <c r="W33" s="1">
        <f t="shared" si="13"/>
        <v>44.099999999999994</v>
      </c>
      <c r="X33" s="1">
        <f t="shared" si="13"/>
        <v>43.609999999999992</v>
      </c>
      <c r="Y33" s="1">
        <f t="shared" si="13"/>
        <v>42.139999999999993</v>
      </c>
      <c r="Z33" s="1">
        <f t="shared" si="13"/>
        <v>40.179999999999993</v>
      </c>
      <c r="AA33" s="1">
        <f t="shared" si="13"/>
        <v>36.749999999999993</v>
      </c>
      <c r="AB33" s="1">
        <f t="shared" si="13"/>
        <v>31.849999999999994</v>
      </c>
      <c r="AC33" s="1">
        <f t="shared" si="11"/>
        <v>24.99</v>
      </c>
      <c r="AD33" s="1"/>
      <c r="AE33" s="9"/>
    </row>
    <row r="34" spans="1:31">
      <c r="A34">
        <v>41</v>
      </c>
      <c r="B34" s="1">
        <f t="shared" si="0"/>
        <v>2357.5</v>
      </c>
      <c r="C34" s="6">
        <f t="shared" si="12"/>
        <v>0.68333333333333335</v>
      </c>
      <c r="D34" s="6">
        <f t="shared" si="5"/>
        <v>0.46694444444444444</v>
      </c>
      <c r="E34" s="6">
        <f t="shared" si="6"/>
        <v>0.31907870370370373</v>
      </c>
      <c r="F34" s="6"/>
      <c r="G34" s="9">
        <v>41</v>
      </c>
      <c r="H34" s="1">
        <f t="shared" si="7"/>
        <v>68.333333333333329</v>
      </c>
      <c r="I34" s="1">
        <f t="shared" si="8"/>
        <v>93.388888888888886</v>
      </c>
      <c r="J34" s="1">
        <f t="shared" si="1"/>
        <v>40.428090428090428</v>
      </c>
      <c r="K34" s="5">
        <f t="shared" si="2"/>
        <v>2.3930902777777781</v>
      </c>
      <c r="L34" s="5"/>
      <c r="M34" s="9">
        <v>41</v>
      </c>
      <c r="N34" s="1">
        <f t="shared" si="9"/>
        <v>0</v>
      </c>
      <c r="O34" s="1">
        <f t="shared" si="3"/>
        <v>68.333333333333329</v>
      </c>
      <c r="P34" s="1">
        <f t="shared" si="3"/>
        <v>136.66666666666666</v>
      </c>
      <c r="Q34" s="1">
        <f t="shared" si="3"/>
        <v>205</v>
      </c>
      <c r="R34" s="1">
        <f t="shared" si="3"/>
        <v>273.33333333333331</v>
      </c>
      <c r="S34" s="1">
        <f t="shared" si="3"/>
        <v>341.66666666666669</v>
      </c>
      <c r="T34" s="1">
        <f t="shared" si="3"/>
        <v>410</v>
      </c>
      <c r="U34" s="1">
        <f t="shared" si="3"/>
        <v>478.33333333333337</v>
      </c>
      <c r="V34" s="1">
        <f t="shared" si="13"/>
        <v>42.024999999999999</v>
      </c>
      <c r="W34" s="1">
        <f t="shared" si="13"/>
        <v>42.024999999999999</v>
      </c>
      <c r="X34" s="1">
        <f t="shared" si="13"/>
        <v>41.558055555555555</v>
      </c>
      <c r="Y34" s="1">
        <f t="shared" si="13"/>
        <v>40.157222222222224</v>
      </c>
      <c r="Z34" s="1">
        <f t="shared" si="13"/>
        <v>38.289444444444442</v>
      </c>
      <c r="AA34" s="1">
        <f t="shared" si="13"/>
        <v>35.020833333333336</v>
      </c>
      <c r="AB34" s="1">
        <f t="shared" si="13"/>
        <v>30.351388888888888</v>
      </c>
      <c r="AC34" s="1">
        <f t="shared" si="11"/>
        <v>23.814166666666665</v>
      </c>
      <c r="AD34" s="1"/>
      <c r="AE34" s="9"/>
    </row>
    <row r="35" spans="1:31">
      <c r="A35">
        <v>40</v>
      </c>
      <c r="B35" s="1">
        <f t="shared" si="0"/>
        <v>2300</v>
      </c>
      <c r="C35" s="6">
        <f t="shared" si="12"/>
        <v>0.66666666666666663</v>
      </c>
      <c r="D35" s="6">
        <f t="shared" si="5"/>
        <v>0.44444444444444442</v>
      </c>
      <c r="E35" s="6">
        <f t="shared" si="6"/>
        <v>0.29629629629629628</v>
      </c>
      <c r="F35" s="6"/>
      <c r="G35" s="9">
        <v>40</v>
      </c>
      <c r="H35" s="1">
        <f t="shared" si="7"/>
        <v>66.666666666666657</v>
      </c>
      <c r="I35" s="1">
        <f t="shared" si="8"/>
        <v>88.888888888888886</v>
      </c>
      <c r="J35" s="1">
        <f t="shared" si="1"/>
        <v>38.48003848003848</v>
      </c>
      <c r="K35" s="5">
        <f t="shared" si="2"/>
        <v>2.2222222222222223</v>
      </c>
      <c r="L35" s="5"/>
      <c r="M35" s="9">
        <v>40</v>
      </c>
      <c r="N35" s="1">
        <f t="shared" si="9"/>
        <v>0</v>
      </c>
      <c r="O35" s="1">
        <f t="shared" si="3"/>
        <v>66.666666666666657</v>
      </c>
      <c r="P35" s="1">
        <f t="shared" si="3"/>
        <v>133.33333333333331</v>
      </c>
      <c r="Q35" s="1">
        <f t="shared" si="3"/>
        <v>200</v>
      </c>
      <c r="R35" s="1">
        <f t="shared" si="3"/>
        <v>266.66666666666663</v>
      </c>
      <c r="S35" s="1">
        <f t="shared" si="3"/>
        <v>333.33333333333331</v>
      </c>
      <c r="T35" s="1">
        <f t="shared" si="3"/>
        <v>400</v>
      </c>
      <c r="U35" s="1">
        <f t="shared" si="3"/>
        <v>466.66666666666663</v>
      </c>
      <c r="V35" s="1">
        <f t="shared" si="13"/>
        <v>40</v>
      </c>
      <c r="W35" s="1">
        <f t="shared" si="13"/>
        <v>40</v>
      </c>
      <c r="X35" s="1">
        <f t="shared" si="13"/>
        <v>39.55555555555555</v>
      </c>
      <c r="Y35" s="1">
        <f t="shared" si="13"/>
        <v>38.222222222222221</v>
      </c>
      <c r="Z35" s="1">
        <f t="shared" si="13"/>
        <v>36.444444444444443</v>
      </c>
      <c r="AA35" s="1">
        <f t="shared" si="13"/>
        <v>33.333333333333329</v>
      </c>
      <c r="AB35" s="1">
        <f t="shared" si="13"/>
        <v>28.888888888888886</v>
      </c>
      <c r="AC35" s="1">
        <f t="shared" si="11"/>
        <v>22.666666666666664</v>
      </c>
      <c r="AD35" s="1"/>
      <c r="AE35" s="9"/>
    </row>
    <row r="36" spans="1:31">
      <c r="A36">
        <v>39</v>
      </c>
      <c r="B36" s="1">
        <f t="shared" si="0"/>
        <v>2242.5</v>
      </c>
      <c r="C36" s="6">
        <f t="shared" si="12"/>
        <v>0.65</v>
      </c>
      <c r="D36" s="6">
        <f t="shared" si="5"/>
        <v>0.42250000000000004</v>
      </c>
      <c r="E36" s="6">
        <f t="shared" si="6"/>
        <v>0.27462500000000006</v>
      </c>
      <c r="F36" s="6"/>
      <c r="G36" s="9">
        <v>39</v>
      </c>
      <c r="H36" s="1">
        <f t="shared" si="7"/>
        <v>65</v>
      </c>
      <c r="I36" s="1">
        <f t="shared" si="8"/>
        <v>84.500000000000014</v>
      </c>
      <c r="J36" s="1">
        <f t="shared" si="1"/>
        <v>36.580086580086586</v>
      </c>
      <c r="K36" s="5">
        <f t="shared" si="2"/>
        <v>2.0596875000000003</v>
      </c>
      <c r="L36" s="5"/>
      <c r="M36" s="9">
        <v>39</v>
      </c>
      <c r="N36" s="1">
        <f t="shared" si="9"/>
        <v>0</v>
      </c>
      <c r="O36" s="1">
        <f t="shared" si="3"/>
        <v>65</v>
      </c>
      <c r="P36" s="1">
        <f t="shared" si="3"/>
        <v>130</v>
      </c>
      <c r="Q36" s="1">
        <f t="shared" si="3"/>
        <v>195</v>
      </c>
      <c r="R36" s="1">
        <f t="shared" si="3"/>
        <v>260</v>
      </c>
      <c r="S36" s="1">
        <f t="shared" si="3"/>
        <v>325</v>
      </c>
      <c r="T36" s="1">
        <f t="shared" si="3"/>
        <v>390</v>
      </c>
      <c r="U36" s="1">
        <f t="shared" si="3"/>
        <v>455</v>
      </c>
      <c r="V36" s="1">
        <f t="shared" si="13"/>
        <v>38.025000000000006</v>
      </c>
      <c r="W36" s="1">
        <f t="shared" si="13"/>
        <v>38.025000000000006</v>
      </c>
      <c r="X36" s="1">
        <f t="shared" si="13"/>
        <v>37.602500000000006</v>
      </c>
      <c r="Y36" s="1">
        <f t="shared" si="13"/>
        <v>36.335000000000001</v>
      </c>
      <c r="Z36" s="1">
        <f t="shared" si="13"/>
        <v>34.645000000000003</v>
      </c>
      <c r="AA36" s="1">
        <f t="shared" si="13"/>
        <v>31.687500000000004</v>
      </c>
      <c r="AB36" s="1">
        <f t="shared" si="13"/>
        <v>27.462500000000002</v>
      </c>
      <c r="AC36" s="1">
        <f t="shared" si="11"/>
        <v>21.547500000000003</v>
      </c>
      <c r="AD36" s="1"/>
      <c r="AE36" s="9"/>
    </row>
    <row r="37" spans="1:31">
      <c r="A37">
        <v>38</v>
      </c>
      <c r="B37" s="1">
        <f t="shared" si="0"/>
        <v>2185</v>
      </c>
      <c r="C37" s="6">
        <f t="shared" si="12"/>
        <v>0.6333333333333333</v>
      </c>
      <c r="D37" s="6">
        <f t="shared" si="5"/>
        <v>0.40111111111111108</v>
      </c>
      <c r="E37" s="6">
        <f t="shared" si="6"/>
        <v>0.25403703703703701</v>
      </c>
      <c r="F37" s="6"/>
      <c r="G37" s="9">
        <v>38</v>
      </c>
      <c r="H37" s="1">
        <f t="shared" si="7"/>
        <v>63.333333333333329</v>
      </c>
      <c r="I37" s="1">
        <f t="shared" si="8"/>
        <v>80.222222222222214</v>
      </c>
      <c r="J37" s="1">
        <f t="shared" si="1"/>
        <v>34.728234728234725</v>
      </c>
      <c r="K37" s="5">
        <f t="shared" si="2"/>
        <v>1.9052777777777776</v>
      </c>
      <c r="L37" s="5"/>
      <c r="M37" s="9">
        <v>38</v>
      </c>
      <c r="N37" s="1">
        <f t="shared" si="9"/>
        <v>0</v>
      </c>
      <c r="O37" s="1">
        <f t="shared" si="3"/>
        <v>63.333333333333329</v>
      </c>
      <c r="P37" s="1">
        <f t="shared" si="3"/>
        <v>126.66666666666666</v>
      </c>
      <c r="Q37" s="1">
        <f t="shared" si="3"/>
        <v>190</v>
      </c>
      <c r="R37" s="1">
        <f t="shared" si="3"/>
        <v>253.33333333333331</v>
      </c>
      <c r="S37" s="1">
        <f t="shared" si="3"/>
        <v>316.66666666666663</v>
      </c>
      <c r="T37" s="1">
        <f t="shared" si="3"/>
        <v>380</v>
      </c>
      <c r="U37" s="1">
        <f t="shared" si="3"/>
        <v>443.33333333333331</v>
      </c>
      <c r="V37" s="1">
        <f t="shared" ref="V37:AB45" si="14">V$15*$D37</f>
        <v>36.099999999999994</v>
      </c>
      <c r="W37" s="1">
        <f t="shared" si="14"/>
        <v>36.099999999999994</v>
      </c>
      <c r="X37" s="1">
        <f t="shared" si="14"/>
        <v>35.698888888888888</v>
      </c>
      <c r="Y37" s="1">
        <f t="shared" si="14"/>
        <v>34.495555555555555</v>
      </c>
      <c r="Z37" s="1">
        <f t="shared" si="14"/>
        <v>32.891111111111108</v>
      </c>
      <c r="AA37" s="1">
        <f t="shared" si="14"/>
        <v>30.083333333333332</v>
      </c>
      <c r="AB37" s="1">
        <f t="shared" si="14"/>
        <v>26.072222222222219</v>
      </c>
      <c r="AC37" s="1">
        <f t="shared" si="11"/>
        <v>20.456666666666667</v>
      </c>
      <c r="AD37" s="1"/>
      <c r="AE37" s="9"/>
    </row>
    <row r="38" spans="1:31">
      <c r="A38">
        <v>37</v>
      </c>
      <c r="B38" s="1">
        <f t="shared" si="0"/>
        <v>2127.5</v>
      </c>
      <c r="C38" s="6">
        <f t="shared" si="12"/>
        <v>0.6166666666666667</v>
      </c>
      <c r="D38" s="6">
        <f t="shared" si="5"/>
        <v>0.38027777777777783</v>
      </c>
      <c r="E38" s="6">
        <f t="shared" si="6"/>
        <v>0.23450462962962967</v>
      </c>
      <c r="F38" s="6"/>
      <c r="G38" s="9">
        <v>37</v>
      </c>
      <c r="H38" s="1">
        <f t="shared" si="7"/>
        <v>61.666666666666671</v>
      </c>
      <c r="I38" s="1">
        <f t="shared" si="8"/>
        <v>76.055555555555571</v>
      </c>
      <c r="J38" s="1">
        <f t="shared" si="1"/>
        <v>32.92448292448293</v>
      </c>
      <c r="K38" s="5">
        <f t="shared" si="2"/>
        <v>1.7587847222222226</v>
      </c>
      <c r="L38" s="5"/>
      <c r="M38" s="9">
        <v>37</v>
      </c>
      <c r="N38" s="1">
        <f t="shared" si="9"/>
        <v>0</v>
      </c>
      <c r="O38" s="1">
        <f t="shared" si="3"/>
        <v>61.666666666666671</v>
      </c>
      <c r="P38" s="1">
        <f t="shared" si="3"/>
        <v>123.33333333333334</v>
      </c>
      <c r="Q38" s="1">
        <f t="shared" si="3"/>
        <v>185</v>
      </c>
      <c r="R38" s="1">
        <f t="shared" si="3"/>
        <v>246.66666666666669</v>
      </c>
      <c r="S38" s="1">
        <f t="shared" si="3"/>
        <v>308.33333333333337</v>
      </c>
      <c r="T38" s="1">
        <f t="shared" si="3"/>
        <v>370</v>
      </c>
      <c r="U38" s="1">
        <f t="shared" si="3"/>
        <v>431.66666666666669</v>
      </c>
      <c r="V38" s="1">
        <f t="shared" si="14"/>
        <v>34.225000000000001</v>
      </c>
      <c r="W38" s="1">
        <f t="shared" si="14"/>
        <v>34.225000000000001</v>
      </c>
      <c r="X38" s="1">
        <f t="shared" si="14"/>
        <v>33.844722222222224</v>
      </c>
      <c r="Y38" s="1">
        <f t="shared" si="14"/>
        <v>32.703888888888891</v>
      </c>
      <c r="Z38" s="1">
        <f t="shared" si="14"/>
        <v>31.182777777777783</v>
      </c>
      <c r="AA38" s="1">
        <f t="shared" si="14"/>
        <v>28.520833333333336</v>
      </c>
      <c r="AB38" s="1">
        <f t="shared" si="14"/>
        <v>24.718055555555559</v>
      </c>
      <c r="AC38" s="1">
        <f t="shared" si="11"/>
        <v>19.394166666666671</v>
      </c>
      <c r="AD38" s="1"/>
      <c r="AE38" s="9"/>
    </row>
    <row r="39" spans="1:31">
      <c r="A39">
        <v>36</v>
      </c>
      <c r="B39" s="1">
        <f t="shared" si="0"/>
        <v>2070</v>
      </c>
      <c r="C39" s="6">
        <f t="shared" si="12"/>
        <v>0.6</v>
      </c>
      <c r="D39" s="6">
        <f t="shared" si="5"/>
        <v>0.36</v>
      </c>
      <c r="E39" s="6">
        <f t="shared" si="6"/>
        <v>0.216</v>
      </c>
      <c r="F39" s="6"/>
      <c r="G39" s="9">
        <v>36</v>
      </c>
      <c r="H39" s="1">
        <f t="shared" si="7"/>
        <v>60</v>
      </c>
      <c r="I39" s="1">
        <f t="shared" si="8"/>
        <v>72</v>
      </c>
      <c r="J39" s="1">
        <f t="shared" si="1"/>
        <v>31.168831168831169</v>
      </c>
      <c r="K39" s="5">
        <f t="shared" si="2"/>
        <v>1.6199999999999999</v>
      </c>
      <c r="L39" s="5"/>
      <c r="M39" s="9">
        <v>36</v>
      </c>
      <c r="N39" s="1">
        <f t="shared" si="9"/>
        <v>0</v>
      </c>
      <c r="O39" s="1">
        <f t="shared" si="3"/>
        <v>60</v>
      </c>
      <c r="P39" s="1">
        <f t="shared" si="3"/>
        <v>120</v>
      </c>
      <c r="Q39" s="1">
        <f t="shared" si="3"/>
        <v>180</v>
      </c>
      <c r="R39" s="1">
        <f t="shared" si="3"/>
        <v>240</v>
      </c>
      <c r="S39" s="1">
        <f t="shared" si="3"/>
        <v>300</v>
      </c>
      <c r="T39" s="1">
        <f t="shared" si="3"/>
        <v>360</v>
      </c>
      <c r="U39" s="1">
        <f t="shared" si="3"/>
        <v>420</v>
      </c>
      <c r="V39" s="1">
        <f t="shared" si="14"/>
        <v>32.4</v>
      </c>
      <c r="W39" s="1">
        <f t="shared" si="14"/>
        <v>32.4</v>
      </c>
      <c r="X39" s="1">
        <f t="shared" si="14"/>
        <v>32.04</v>
      </c>
      <c r="Y39" s="1">
        <f t="shared" si="14"/>
        <v>30.959999999999997</v>
      </c>
      <c r="Z39" s="1">
        <f t="shared" si="14"/>
        <v>29.52</v>
      </c>
      <c r="AA39" s="1">
        <f t="shared" si="14"/>
        <v>27</v>
      </c>
      <c r="AB39" s="1">
        <f t="shared" si="14"/>
        <v>23.4</v>
      </c>
      <c r="AC39" s="1">
        <f t="shared" si="11"/>
        <v>18.36</v>
      </c>
      <c r="AD39" s="1"/>
      <c r="AE39" s="9"/>
    </row>
    <row r="40" spans="1:31">
      <c r="A40">
        <v>35</v>
      </c>
      <c r="B40" s="1">
        <f t="shared" si="0"/>
        <v>2012.5000000000002</v>
      </c>
      <c r="C40" s="6">
        <f t="shared" si="12"/>
        <v>0.58333333333333337</v>
      </c>
      <c r="D40" s="6">
        <f t="shared" si="5"/>
        <v>0.34027777777777785</v>
      </c>
      <c r="E40" s="6">
        <f t="shared" si="6"/>
        <v>0.19849537037037043</v>
      </c>
      <c r="F40" s="6"/>
      <c r="G40" s="9">
        <v>35</v>
      </c>
      <c r="H40" s="1">
        <f t="shared" si="7"/>
        <v>58.333333333333336</v>
      </c>
      <c r="I40" s="1">
        <f t="shared" si="8"/>
        <v>68.055555555555571</v>
      </c>
      <c r="J40" s="1">
        <f t="shared" si="1"/>
        <v>29.461279461279467</v>
      </c>
      <c r="K40" s="5">
        <f t="shared" si="2"/>
        <v>1.4887152777777783</v>
      </c>
      <c r="L40" s="5"/>
      <c r="M40" s="9">
        <v>35</v>
      </c>
      <c r="N40" s="1">
        <f t="shared" si="9"/>
        <v>0</v>
      </c>
      <c r="O40" s="1">
        <f t="shared" si="3"/>
        <v>58.333333333333336</v>
      </c>
      <c r="P40" s="1">
        <f t="shared" si="3"/>
        <v>116.66666666666667</v>
      </c>
      <c r="Q40" s="1">
        <f t="shared" si="3"/>
        <v>175</v>
      </c>
      <c r="R40" s="1">
        <f t="shared" si="3"/>
        <v>233.33333333333334</v>
      </c>
      <c r="S40" s="1">
        <f t="shared" si="3"/>
        <v>291.66666666666669</v>
      </c>
      <c r="T40" s="1">
        <f t="shared" si="3"/>
        <v>350</v>
      </c>
      <c r="U40" s="1">
        <f t="shared" si="3"/>
        <v>408.33333333333337</v>
      </c>
      <c r="V40" s="1">
        <f t="shared" si="14"/>
        <v>30.625000000000007</v>
      </c>
      <c r="W40" s="1">
        <f t="shared" si="14"/>
        <v>30.625000000000007</v>
      </c>
      <c r="X40" s="1">
        <f t="shared" si="14"/>
        <v>30.284722222222229</v>
      </c>
      <c r="Y40" s="1">
        <f t="shared" si="14"/>
        <v>29.263888888888896</v>
      </c>
      <c r="Z40" s="1">
        <f t="shared" si="14"/>
        <v>27.902777777777782</v>
      </c>
      <c r="AA40" s="1">
        <f t="shared" si="14"/>
        <v>25.520833333333339</v>
      </c>
      <c r="AB40" s="1">
        <f t="shared" si="14"/>
        <v>22.118055555555561</v>
      </c>
      <c r="AC40" s="1">
        <f t="shared" si="11"/>
        <v>17.354166666666671</v>
      </c>
      <c r="AD40" s="1"/>
      <c r="AE40" s="9"/>
    </row>
    <row r="41" spans="1:31">
      <c r="A41">
        <v>34</v>
      </c>
      <c r="B41" s="1">
        <f t="shared" si="0"/>
        <v>1955</v>
      </c>
      <c r="C41" s="6">
        <f t="shared" si="12"/>
        <v>0.56666666666666665</v>
      </c>
      <c r="D41" s="6">
        <f t="shared" si="5"/>
        <v>0.32111111111111107</v>
      </c>
      <c r="E41" s="6">
        <f t="shared" si="6"/>
        <v>0.18196296296296294</v>
      </c>
      <c r="F41" s="6"/>
      <c r="G41" s="9">
        <v>34</v>
      </c>
      <c r="H41" s="1">
        <f t="shared" si="7"/>
        <v>56.666666666666664</v>
      </c>
      <c r="I41" s="1">
        <f t="shared" si="8"/>
        <v>64.222222222222214</v>
      </c>
      <c r="J41" s="1">
        <f t="shared" si="1"/>
        <v>27.801827801827798</v>
      </c>
      <c r="K41" s="5">
        <f t="shared" si="2"/>
        <v>1.3647222222222219</v>
      </c>
      <c r="L41" s="5"/>
      <c r="M41" s="9">
        <v>34</v>
      </c>
      <c r="N41" s="1">
        <f t="shared" si="9"/>
        <v>0</v>
      </c>
      <c r="O41" s="1">
        <f t="shared" si="3"/>
        <v>56.666666666666664</v>
      </c>
      <c r="P41" s="1">
        <f t="shared" si="3"/>
        <v>113.33333333333333</v>
      </c>
      <c r="Q41" s="1">
        <f t="shared" si="3"/>
        <v>170</v>
      </c>
      <c r="R41" s="1">
        <f t="shared" si="3"/>
        <v>226.66666666666666</v>
      </c>
      <c r="S41" s="1">
        <f t="shared" si="3"/>
        <v>283.33333333333331</v>
      </c>
      <c r="T41" s="1">
        <f t="shared" si="3"/>
        <v>340</v>
      </c>
      <c r="U41" s="1">
        <f t="shared" si="3"/>
        <v>396.66666666666663</v>
      </c>
      <c r="V41" s="1">
        <f t="shared" si="14"/>
        <v>28.899999999999995</v>
      </c>
      <c r="W41" s="1">
        <f t="shared" si="14"/>
        <v>28.899999999999995</v>
      </c>
      <c r="X41" s="1">
        <f t="shared" si="14"/>
        <v>28.578888888888883</v>
      </c>
      <c r="Y41" s="1">
        <f t="shared" si="14"/>
        <v>27.615555555555552</v>
      </c>
      <c r="Z41" s="1">
        <f t="shared" si="14"/>
        <v>26.331111111111106</v>
      </c>
      <c r="AA41" s="1">
        <f t="shared" si="14"/>
        <v>24.083333333333329</v>
      </c>
      <c r="AB41" s="1">
        <f t="shared" si="14"/>
        <v>20.87222222222222</v>
      </c>
      <c r="AC41" s="1">
        <f t="shared" si="11"/>
        <v>16.376666666666665</v>
      </c>
      <c r="AD41" s="1"/>
      <c r="AE41" s="9"/>
    </row>
    <row r="42" spans="1:31">
      <c r="A42">
        <v>33</v>
      </c>
      <c r="B42" s="1">
        <f t="shared" si="0"/>
        <v>1897.5000000000002</v>
      </c>
      <c r="C42" s="6">
        <f t="shared" si="12"/>
        <v>0.55000000000000004</v>
      </c>
      <c r="D42" s="6">
        <f t="shared" si="5"/>
        <v>0.30250000000000005</v>
      </c>
      <c r="E42" s="6">
        <f t="shared" si="6"/>
        <v>0.16637500000000005</v>
      </c>
      <c r="F42" s="6"/>
      <c r="G42" s="9">
        <v>33</v>
      </c>
      <c r="H42" s="1">
        <f t="shared" si="7"/>
        <v>55.000000000000007</v>
      </c>
      <c r="I42" s="1">
        <f t="shared" si="8"/>
        <v>60.500000000000007</v>
      </c>
      <c r="J42" s="1">
        <f t="shared" si="1"/>
        <v>26.190476190476193</v>
      </c>
      <c r="K42" s="5">
        <f t="shared" si="2"/>
        <v>1.2478125000000004</v>
      </c>
      <c r="L42" s="5"/>
      <c r="M42" s="9">
        <v>33</v>
      </c>
      <c r="N42" s="1">
        <f t="shared" si="9"/>
        <v>0</v>
      </c>
      <c r="O42" s="1">
        <f t="shared" si="3"/>
        <v>55.000000000000007</v>
      </c>
      <c r="P42" s="1">
        <f t="shared" si="3"/>
        <v>110.00000000000001</v>
      </c>
      <c r="Q42" s="1">
        <f t="shared" si="3"/>
        <v>165</v>
      </c>
      <c r="R42" s="1">
        <f t="shared" si="3"/>
        <v>220.00000000000003</v>
      </c>
      <c r="S42" s="1">
        <f t="shared" si="3"/>
        <v>275</v>
      </c>
      <c r="T42" s="1">
        <f t="shared" si="3"/>
        <v>330</v>
      </c>
      <c r="U42" s="1">
        <f t="shared" si="3"/>
        <v>385.00000000000006</v>
      </c>
      <c r="V42" s="1">
        <f t="shared" si="14"/>
        <v>27.225000000000005</v>
      </c>
      <c r="W42" s="1">
        <f t="shared" si="14"/>
        <v>27.225000000000005</v>
      </c>
      <c r="X42" s="1">
        <f t="shared" si="14"/>
        <v>26.922500000000003</v>
      </c>
      <c r="Y42" s="1">
        <f t="shared" si="14"/>
        <v>26.015000000000004</v>
      </c>
      <c r="Z42" s="1">
        <f t="shared" si="14"/>
        <v>24.805000000000003</v>
      </c>
      <c r="AA42" s="1">
        <f t="shared" si="14"/>
        <v>22.687500000000004</v>
      </c>
      <c r="AB42" s="1">
        <f t="shared" si="14"/>
        <v>19.662500000000001</v>
      </c>
      <c r="AC42" s="1">
        <f t="shared" si="11"/>
        <v>15.427500000000002</v>
      </c>
      <c r="AD42" s="1"/>
      <c r="AE42" s="9"/>
    </row>
    <row r="43" spans="1:31">
      <c r="A43">
        <v>32</v>
      </c>
      <c r="B43" s="1">
        <f t="shared" si="0"/>
        <v>1840</v>
      </c>
      <c r="C43" s="6">
        <f t="shared" si="12"/>
        <v>0.53333333333333333</v>
      </c>
      <c r="D43" s="6">
        <f t="shared" si="5"/>
        <v>0.28444444444444444</v>
      </c>
      <c r="E43" s="6">
        <f t="shared" si="6"/>
        <v>0.1517037037037037</v>
      </c>
      <c r="F43" s="6"/>
      <c r="G43" s="9">
        <v>32</v>
      </c>
      <c r="H43" s="1">
        <f t="shared" si="7"/>
        <v>53.333333333333336</v>
      </c>
      <c r="I43" s="1">
        <f t="shared" si="8"/>
        <v>56.888888888888886</v>
      </c>
      <c r="J43" s="1">
        <f t="shared" si="1"/>
        <v>24.627224627224624</v>
      </c>
      <c r="K43" s="5">
        <f t="shared" si="2"/>
        <v>1.1377777777777778</v>
      </c>
      <c r="L43" s="5"/>
      <c r="M43" s="9">
        <v>32</v>
      </c>
      <c r="N43" s="1">
        <f t="shared" si="9"/>
        <v>0</v>
      </c>
      <c r="O43" s="1">
        <f t="shared" si="3"/>
        <v>53.333333333333336</v>
      </c>
      <c r="P43" s="1">
        <f t="shared" si="3"/>
        <v>106.66666666666667</v>
      </c>
      <c r="Q43" s="1">
        <f t="shared" si="3"/>
        <v>160</v>
      </c>
      <c r="R43" s="1">
        <f t="shared" si="3"/>
        <v>213.33333333333334</v>
      </c>
      <c r="S43" s="1">
        <f t="shared" si="3"/>
        <v>266.66666666666669</v>
      </c>
      <c r="T43" s="1">
        <f t="shared" si="3"/>
        <v>320</v>
      </c>
      <c r="U43" s="1">
        <f t="shared" si="3"/>
        <v>373.33333333333331</v>
      </c>
      <c r="V43" s="1">
        <f t="shared" si="14"/>
        <v>25.6</v>
      </c>
      <c r="W43" s="1">
        <f t="shared" si="14"/>
        <v>25.6</v>
      </c>
      <c r="X43" s="1">
        <f t="shared" si="14"/>
        <v>25.315555555555555</v>
      </c>
      <c r="Y43" s="1">
        <f t="shared" si="14"/>
        <v>24.462222222222223</v>
      </c>
      <c r="Z43" s="1">
        <f t="shared" si="14"/>
        <v>23.324444444444445</v>
      </c>
      <c r="AA43" s="1">
        <f t="shared" si="14"/>
        <v>21.333333333333332</v>
      </c>
      <c r="AB43" s="1">
        <f t="shared" si="14"/>
        <v>18.488888888888887</v>
      </c>
      <c r="AC43" s="1">
        <f t="shared" si="11"/>
        <v>14.506666666666666</v>
      </c>
      <c r="AD43" s="1"/>
      <c r="AE43" s="9"/>
    </row>
    <row r="44" spans="1:31">
      <c r="A44">
        <v>31</v>
      </c>
      <c r="B44" s="1">
        <f t="shared" si="0"/>
        <v>1782.5000000000002</v>
      </c>
      <c r="C44" s="6">
        <f t="shared" si="12"/>
        <v>0.51666666666666672</v>
      </c>
      <c r="D44" s="6">
        <f t="shared" si="5"/>
        <v>0.26694444444444448</v>
      </c>
      <c r="E44" s="6">
        <f t="shared" si="6"/>
        <v>0.13792129629629632</v>
      </c>
      <c r="F44" s="6"/>
      <c r="G44" s="9">
        <v>31</v>
      </c>
      <c r="H44" s="1">
        <f t="shared" si="7"/>
        <v>51.666666666666671</v>
      </c>
      <c r="I44" s="1">
        <f t="shared" si="8"/>
        <v>53.3888888888889</v>
      </c>
      <c r="J44" s="1">
        <f t="shared" si="1"/>
        <v>23.112073112073116</v>
      </c>
      <c r="K44" s="5">
        <f t="shared" si="2"/>
        <v>1.0344097222222224</v>
      </c>
      <c r="L44" s="5"/>
      <c r="M44" s="9">
        <v>31</v>
      </c>
      <c r="N44" s="1">
        <f t="shared" si="9"/>
        <v>0</v>
      </c>
      <c r="O44" s="1">
        <f t="shared" si="3"/>
        <v>51.666666666666671</v>
      </c>
      <c r="P44" s="1">
        <f t="shared" si="3"/>
        <v>103.33333333333334</v>
      </c>
      <c r="Q44" s="1">
        <f t="shared" si="3"/>
        <v>155.00000000000003</v>
      </c>
      <c r="R44" s="1">
        <f t="shared" si="3"/>
        <v>206.66666666666669</v>
      </c>
      <c r="S44" s="1">
        <f t="shared" si="3"/>
        <v>258.33333333333337</v>
      </c>
      <c r="T44" s="1">
        <f t="shared" si="3"/>
        <v>310.00000000000006</v>
      </c>
      <c r="U44" s="1">
        <f t="shared" si="3"/>
        <v>361.66666666666669</v>
      </c>
      <c r="V44" s="1">
        <f t="shared" si="14"/>
        <v>24.025000000000002</v>
      </c>
      <c r="W44" s="1">
        <f t="shared" si="14"/>
        <v>24.025000000000002</v>
      </c>
      <c r="X44" s="1">
        <f t="shared" si="14"/>
        <v>23.758055555555558</v>
      </c>
      <c r="Y44" s="1">
        <f t="shared" si="14"/>
        <v>22.957222222222224</v>
      </c>
      <c r="Z44" s="1">
        <f t="shared" si="14"/>
        <v>21.889444444444447</v>
      </c>
      <c r="AA44" s="1">
        <f t="shared" si="14"/>
        <v>20.020833333333336</v>
      </c>
      <c r="AB44" s="1">
        <f t="shared" si="14"/>
        <v>17.351388888888891</v>
      </c>
      <c r="AC44" s="1">
        <f t="shared" si="11"/>
        <v>13.614166666666669</v>
      </c>
      <c r="AD44" s="1"/>
      <c r="AE44" s="9"/>
    </row>
    <row r="45" spans="1:31">
      <c r="A45">
        <v>30</v>
      </c>
      <c r="B45" s="1">
        <f t="shared" si="0"/>
        <v>1725</v>
      </c>
      <c r="C45" s="6">
        <f t="shared" si="12"/>
        <v>0.5</v>
      </c>
      <c r="D45" s="6">
        <f t="shared" si="5"/>
        <v>0.25</v>
      </c>
      <c r="E45" s="6">
        <f t="shared" si="6"/>
        <v>0.125</v>
      </c>
      <c r="F45" s="6"/>
      <c r="G45" s="9">
        <v>30</v>
      </c>
      <c r="H45" s="1">
        <f t="shared" si="7"/>
        <v>50</v>
      </c>
      <c r="I45" s="1">
        <f t="shared" si="8"/>
        <v>50</v>
      </c>
      <c r="J45" s="1">
        <f t="shared" si="1"/>
        <v>21.645021645021643</v>
      </c>
      <c r="K45" s="5">
        <f t="shared" si="2"/>
        <v>0.9375</v>
      </c>
      <c r="L45" s="5"/>
      <c r="M45" s="9">
        <v>30</v>
      </c>
      <c r="N45" s="1">
        <f t="shared" si="9"/>
        <v>0</v>
      </c>
      <c r="O45" s="1">
        <f t="shared" si="3"/>
        <v>50</v>
      </c>
      <c r="P45" s="1">
        <f t="shared" si="3"/>
        <v>100</v>
      </c>
      <c r="Q45" s="1">
        <f t="shared" si="3"/>
        <v>150</v>
      </c>
      <c r="R45" s="1">
        <f t="shared" si="3"/>
        <v>200</v>
      </c>
      <c r="S45" s="1">
        <f t="shared" si="3"/>
        <v>250</v>
      </c>
      <c r="T45" s="1">
        <f t="shared" si="3"/>
        <v>300</v>
      </c>
      <c r="U45" s="1">
        <f t="shared" si="3"/>
        <v>350</v>
      </c>
      <c r="V45" s="1">
        <f t="shared" si="14"/>
        <v>22.5</v>
      </c>
      <c r="W45" s="1">
        <f t="shared" si="14"/>
        <v>22.5</v>
      </c>
      <c r="X45" s="1">
        <f t="shared" si="14"/>
        <v>22.25</v>
      </c>
      <c r="Y45" s="1">
        <f t="shared" si="14"/>
        <v>21.5</v>
      </c>
      <c r="Z45" s="1">
        <f t="shared" si="14"/>
        <v>20.5</v>
      </c>
      <c r="AA45" s="1">
        <f t="shared" si="14"/>
        <v>18.75</v>
      </c>
      <c r="AB45" s="1">
        <f t="shared" si="14"/>
        <v>16.25</v>
      </c>
      <c r="AC45" s="1">
        <f t="shared" si="11"/>
        <v>12.75</v>
      </c>
      <c r="AD45" s="1"/>
      <c r="AE45" s="9"/>
    </row>
    <row r="46" spans="1:31">
      <c r="Q46" s="1"/>
      <c r="R46" s="1"/>
      <c r="AD46" s="1"/>
      <c r="AE46" s="9"/>
    </row>
    <row r="47" spans="1:31">
      <c r="O47">
        <v>100</v>
      </c>
      <c r="P47">
        <v>77</v>
      </c>
      <c r="Q47" s="1">
        <v>58</v>
      </c>
      <c r="R47" s="1"/>
      <c r="AD47" s="1"/>
      <c r="AE47" s="9"/>
    </row>
    <row r="48" spans="1:31">
      <c r="Q48" s="1"/>
      <c r="R48" s="1"/>
      <c r="AD48" s="1"/>
      <c r="AE48" s="9"/>
    </row>
    <row r="49" spans="2:18">
      <c r="Q49" s="1"/>
      <c r="R49" s="1"/>
    </row>
    <row r="50" spans="2:18">
      <c r="B50" s="16" t="s">
        <v>30</v>
      </c>
      <c r="R50" s="1"/>
    </row>
    <row r="51" spans="2:18">
      <c r="B51" s="16"/>
      <c r="R51" s="1"/>
    </row>
    <row r="52" spans="2:18">
      <c r="O52" s="2"/>
      <c r="R52" s="1"/>
    </row>
    <row r="53" spans="2:18">
      <c r="B53" s="2" t="s">
        <v>10</v>
      </c>
      <c r="G53" s="2" t="s">
        <v>17</v>
      </c>
      <c r="O53" s="2" t="s">
        <v>11</v>
      </c>
    </row>
    <row r="55" spans="2:18">
      <c r="B55" t="s">
        <v>31</v>
      </c>
      <c r="G55" t="s">
        <v>32</v>
      </c>
      <c r="O55" t="s">
        <v>34</v>
      </c>
    </row>
    <row r="56" spans="2:18">
      <c r="B56" t="s">
        <v>40</v>
      </c>
      <c r="G56" s="14" t="s">
        <v>67</v>
      </c>
      <c r="O56" t="s">
        <v>35</v>
      </c>
    </row>
    <row r="57" spans="2:18">
      <c r="B57" t="s">
        <v>41</v>
      </c>
      <c r="G57" t="s">
        <v>68</v>
      </c>
      <c r="O57" t="s">
        <v>36</v>
      </c>
    </row>
    <row r="58" spans="2:18">
      <c r="B58" t="s">
        <v>42</v>
      </c>
      <c r="G58" t="s">
        <v>66</v>
      </c>
      <c r="O58" t="s">
        <v>71</v>
      </c>
    </row>
    <row r="59" spans="2:18">
      <c r="B59" t="s">
        <v>43</v>
      </c>
      <c r="G59" t="s">
        <v>33</v>
      </c>
      <c r="O59" t="s">
        <v>92</v>
      </c>
    </row>
    <row r="60" spans="2:18">
      <c r="B60" t="s">
        <v>44</v>
      </c>
      <c r="O60" t="s">
        <v>93</v>
      </c>
    </row>
    <row r="61" spans="2:18">
      <c r="B61" t="s">
        <v>86</v>
      </c>
      <c r="G61" t="s">
        <v>45</v>
      </c>
      <c r="O61" t="s">
        <v>94</v>
      </c>
    </row>
    <row r="62" spans="2:18">
      <c r="B62" t="s">
        <v>87</v>
      </c>
      <c r="G62" t="s">
        <v>47</v>
      </c>
    </row>
    <row r="63" spans="2:18">
      <c r="G63" t="s">
        <v>46</v>
      </c>
      <c r="O63" t="s">
        <v>90</v>
      </c>
    </row>
    <row r="64" spans="2:18">
      <c r="B64" t="s">
        <v>37</v>
      </c>
      <c r="O64" t="s">
        <v>91</v>
      </c>
    </row>
    <row r="65" spans="2:15">
      <c r="B65" t="s">
        <v>38</v>
      </c>
    </row>
    <row r="66" spans="2:15">
      <c r="B66" t="s">
        <v>39</v>
      </c>
      <c r="O66" t="s">
        <v>51</v>
      </c>
    </row>
    <row r="68" spans="2:15">
      <c r="O68" s="14" t="s">
        <v>70</v>
      </c>
    </row>
    <row r="69" spans="2:15">
      <c r="O69" t="s">
        <v>84</v>
      </c>
    </row>
    <row r="70" spans="2:15">
      <c r="O70" t="s">
        <v>83</v>
      </c>
    </row>
    <row r="72" spans="2:15">
      <c r="O72" s="17" t="s">
        <v>69</v>
      </c>
    </row>
    <row r="74" spans="2:15">
      <c r="O74" t="s">
        <v>48</v>
      </c>
    </row>
    <row r="75" spans="2:15">
      <c r="O75" t="s">
        <v>73</v>
      </c>
    </row>
    <row r="77" spans="2:15">
      <c r="O77" t="s">
        <v>49</v>
      </c>
    </row>
    <row r="78" spans="2:15">
      <c r="O78" t="s">
        <v>50</v>
      </c>
    </row>
    <row r="80" spans="2:15">
      <c r="O80" t="s">
        <v>52</v>
      </c>
    </row>
    <row r="81" spans="15:15">
      <c r="O81" t="s">
        <v>53</v>
      </c>
    </row>
    <row r="82" spans="15:15">
      <c r="O82" t="s">
        <v>54</v>
      </c>
    </row>
    <row r="84" spans="15:15">
      <c r="O84" t="s">
        <v>55</v>
      </c>
    </row>
    <row r="85" spans="15:15">
      <c r="O85" t="s">
        <v>56</v>
      </c>
    </row>
    <row r="86" spans="15:15">
      <c r="O86" t="s">
        <v>57</v>
      </c>
    </row>
    <row r="88" spans="15:15">
      <c r="O88" t="s">
        <v>58</v>
      </c>
    </row>
    <row r="89" spans="15:15">
      <c r="O89" t="s">
        <v>59</v>
      </c>
    </row>
    <row r="90" spans="15:15">
      <c r="O90" t="s">
        <v>60</v>
      </c>
    </row>
    <row r="91" spans="15:15">
      <c r="O91" t="s">
        <v>61</v>
      </c>
    </row>
    <row r="92" spans="15:15">
      <c r="O92" t="s">
        <v>62</v>
      </c>
    </row>
    <row r="94" spans="15:15">
      <c r="O94" t="s">
        <v>63</v>
      </c>
    </row>
    <row r="96" spans="15:15">
      <c r="O96" t="s">
        <v>64</v>
      </c>
    </row>
    <row r="97" spans="15:29">
      <c r="O97" t="s">
        <v>65</v>
      </c>
    </row>
    <row r="105" spans="15:29">
      <c r="W105" t="s">
        <v>82</v>
      </c>
    </row>
    <row r="107" spans="15:29">
      <c r="V107" s="5">
        <f>V15/2.31</f>
        <v>38.961038961038959</v>
      </c>
      <c r="W107" s="5">
        <f t="shared" ref="W107:AC107" si="15">W15/2.31</f>
        <v>38.961038961038959</v>
      </c>
      <c r="X107" s="5">
        <f t="shared" si="15"/>
        <v>38.528138528138527</v>
      </c>
      <c r="Y107" s="5">
        <f t="shared" si="15"/>
        <v>37.229437229437231</v>
      </c>
      <c r="Z107" s="5">
        <f t="shared" si="15"/>
        <v>35.497835497835496</v>
      </c>
      <c r="AA107" s="5">
        <f t="shared" si="15"/>
        <v>32.467532467532465</v>
      </c>
      <c r="AB107" s="5">
        <f t="shared" si="15"/>
        <v>28.138528138528137</v>
      </c>
      <c r="AC107" s="5">
        <f t="shared" si="15"/>
        <v>22.077922077922079</v>
      </c>
    </row>
    <row r="108" spans="15:29">
      <c r="V108" s="5">
        <f>V20/2.31</f>
        <v>32.738095238095234</v>
      </c>
      <c r="W108" s="5">
        <f t="shared" ref="W108:AC108" si="16">W20/2.31</f>
        <v>32.738095238095234</v>
      </c>
      <c r="X108" s="5">
        <f t="shared" si="16"/>
        <v>32.37433862433862</v>
      </c>
      <c r="Y108" s="5">
        <f t="shared" si="16"/>
        <v>31.283068783068781</v>
      </c>
      <c r="Z108" s="5">
        <f t="shared" si="16"/>
        <v>29.828042328042326</v>
      </c>
      <c r="AA108" s="5">
        <f t="shared" si="16"/>
        <v>27.281746031746028</v>
      </c>
      <c r="AB108" s="5">
        <f t="shared" si="16"/>
        <v>23.644179894179892</v>
      </c>
      <c r="AC108" s="5">
        <f t="shared" si="16"/>
        <v>18.551587301587301</v>
      </c>
    </row>
    <row r="109" spans="15:29">
      <c r="V109" s="5">
        <f>V25/2.31</f>
        <v>27.056277056277057</v>
      </c>
      <c r="W109" s="5">
        <f t="shared" ref="W109:AC109" si="17">W25/2.31</f>
        <v>27.056277056277057</v>
      </c>
      <c r="X109" s="5">
        <f t="shared" si="17"/>
        <v>26.755651755651758</v>
      </c>
      <c r="Y109" s="5">
        <f t="shared" si="17"/>
        <v>25.853775853775854</v>
      </c>
      <c r="Z109" s="5">
        <f t="shared" si="17"/>
        <v>24.651274651274655</v>
      </c>
      <c r="AA109" s="5">
        <f t="shared" si="17"/>
        <v>22.546897546897551</v>
      </c>
      <c r="AB109" s="5">
        <f t="shared" si="17"/>
        <v>19.540644540644543</v>
      </c>
      <c r="AC109" s="5">
        <f t="shared" si="17"/>
        <v>15.331890331890333</v>
      </c>
    </row>
    <row r="110" spans="15:29">
      <c r="V110" s="5">
        <f>V30/2.31</f>
        <v>21.915584415584416</v>
      </c>
      <c r="W110" s="5">
        <f t="shared" ref="W110:AC110" si="18">W30/2.31</f>
        <v>21.915584415584416</v>
      </c>
      <c r="X110" s="5">
        <f t="shared" si="18"/>
        <v>21.672077922077921</v>
      </c>
      <c r="Y110" s="5">
        <f t="shared" si="18"/>
        <v>20.941558441558442</v>
      </c>
      <c r="Z110" s="5">
        <f t="shared" si="18"/>
        <v>19.967532467532468</v>
      </c>
      <c r="AA110" s="5">
        <f t="shared" si="18"/>
        <v>18.262987012987011</v>
      </c>
      <c r="AB110" s="5">
        <f t="shared" si="18"/>
        <v>15.827922077922077</v>
      </c>
      <c r="AC110" s="5">
        <f t="shared" si="18"/>
        <v>12.418831168831169</v>
      </c>
    </row>
    <row r="111" spans="15:29">
      <c r="V111" s="5">
        <f>V35/2.31</f>
        <v>17.316017316017316</v>
      </c>
      <c r="W111" s="5">
        <f t="shared" ref="W111:AC111" si="19">W35/2.31</f>
        <v>17.316017316017316</v>
      </c>
      <c r="X111" s="5">
        <f t="shared" si="19"/>
        <v>17.12361712361712</v>
      </c>
      <c r="Y111" s="5">
        <f t="shared" si="19"/>
        <v>16.546416546416545</v>
      </c>
      <c r="Z111" s="5">
        <f t="shared" si="19"/>
        <v>15.776815776815775</v>
      </c>
      <c r="AA111" s="5">
        <f t="shared" si="19"/>
        <v>14.430014430014428</v>
      </c>
      <c r="AB111" s="5">
        <f t="shared" si="19"/>
        <v>12.506012506012505</v>
      </c>
      <c r="AC111" s="5">
        <f t="shared" si="19"/>
        <v>9.8124098124098111</v>
      </c>
    </row>
    <row r="112" spans="15:29">
      <c r="V112" s="5">
        <f>V40/2.31</f>
        <v>13.25757575757576</v>
      </c>
      <c r="W112" s="5">
        <f t="shared" ref="W112:AC112" si="20">W40/2.31</f>
        <v>13.25757575757576</v>
      </c>
      <c r="X112" s="5">
        <f t="shared" si="20"/>
        <v>13.110269360269363</v>
      </c>
      <c r="Y112" s="5">
        <f t="shared" si="20"/>
        <v>12.668350168350171</v>
      </c>
      <c r="Z112" s="5">
        <f t="shared" si="20"/>
        <v>12.079124579124581</v>
      </c>
      <c r="AA112" s="5">
        <f t="shared" si="20"/>
        <v>11.047979797979801</v>
      </c>
      <c r="AB112" s="5">
        <f t="shared" si="20"/>
        <v>9.574915824915827</v>
      </c>
      <c r="AC112" s="5">
        <f t="shared" si="20"/>
        <v>7.5126262626262648</v>
      </c>
    </row>
    <row r="113" spans="22:29">
      <c r="V113" s="5">
        <f>V45/2.31</f>
        <v>9.7402597402597397</v>
      </c>
      <c r="W113" s="5">
        <f t="shared" ref="W113:AC113" si="21">W45/2.31</f>
        <v>9.7402597402597397</v>
      </c>
      <c r="X113" s="5">
        <f t="shared" si="21"/>
        <v>9.6320346320346317</v>
      </c>
      <c r="Y113" s="5">
        <f t="shared" si="21"/>
        <v>9.3073593073593077</v>
      </c>
      <c r="Z113" s="5">
        <f t="shared" si="21"/>
        <v>8.8744588744588739</v>
      </c>
      <c r="AA113" s="5">
        <f t="shared" si="21"/>
        <v>8.1168831168831161</v>
      </c>
      <c r="AB113" s="5">
        <f t="shared" si="21"/>
        <v>7.0346320346320343</v>
      </c>
      <c r="AC113" s="5">
        <f t="shared" si="21"/>
        <v>5.5194805194805197</v>
      </c>
    </row>
    <row r="115" spans="22:29">
      <c r="V115" s="5">
        <f>V7/2.31</f>
        <v>25.974025974025974</v>
      </c>
      <c r="W115" s="5">
        <f t="shared" ref="W115:AC115" si="22">W7/2.31</f>
        <v>25.974025974025974</v>
      </c>
      <c r="X115" s="5">
        <f t="shared" si="22"/>
        <v>25.974025974025974</v>
      </c>
      <c r="Y115" s="5">
        <f t="shared" si="22"/>
        <v>26.406926406926406</v>
      </c>
      <c r="Z115" s="5">
        <f t="shared" si="22"/>
        <v>27.272727272727273</v>
      </c>
      <c r="AA115" s="5">
        <f t="shared" si="22"/>
        <v>28.571428571428569</v>
      </c>
      <c r="AB115" s="5">
        <f t="shared" si="22"/>
        <v>29.870129870129869</v>
      </c>
      <c r="AC115" s="5">
        <f t="shared" si="22"/>
        <v>31.168831168831169</v>
      </c>
    </row>
  </sheetData>
  <phoneticPr fontId="0" type="noConversion"/>
  <hyperlinks>
    <hyperlink ref="H3" r:id="rId1"/>
  </hyperlinks>
  <pageMargins left="0.75" right="0.75" top="1" bottom="1" header="0.5" footer="0.5"/>
  <pageSetup orientation="portrait" horizontalDpi="4294967293" verticalDpi="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Hertz</vt:lpstr>
      <vt:lpstr>Auto Plot in Feet</vt:lpstr>
      <vt:lpstr>Auto Plot in PSI</vt:lpstr>
      <vt:lpstr>Hertz!Print_Area</vt:lpstr>
    </vt:vector>
  </TitlesOfParts>
  <Company>Sta-Rite Industries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JEvans</dc:creator>
  <cp:lastModifiedBy>Joe Evans</cp:lastModifiedBy>
  <cp:lastPrinted>2002-06-22T20:45:45Z</cp:lastPrinted>
  <dcterms:created xsi:type="dcterms:W3CDTF">2002-06-11T22:04:06Z</dcterms:created>
  <dcterms:modified xsi:type="dcterms:W3CDTF">2012-04-09T00:25:07Z</dcterms:modified>
</cp:coreProperties>
</file>